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3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'Hárok1'!$A$1:$K$817</definedName>
  </definedNames>
  <calcPr fullCalcOnLoad="1"/>
</workbook>
</file>

<file path=xl/sharedStrings.xml><?xml version="1.0" encoding="utf-8"?>
<sst xmlns="http://schemas.openxmlformats.org/spreadsheetml/2006/main" count="1365" uniqueCount="278">
  <si>
    <t>Zdroj</t>
  </si>
  <si>
    <t xml:space="preserve">Bežné príjmy </t>
  </si>
  <si>
    <t xml:space="preserve">Príjmy od rodičov </t>
  </si>
  <si>
    <t>Príjmy z dobropisov</t>
  </si>
  <si>
    <t xml:space="preserve">Príjmy spolu </t>
  </si>
  <si>
    <t xml:space="preserve">MŠ Marcheggská celkom </t>
  </si>
  <si>
    <t>O9.1.1.1</t>
  </si>
  <si>
    <t xml:space="preserve">Predškolská  výchova </t>
  </si>
  <si>
    <t>Tarifné platy, zakladný plat</t>
  </si>
  <si>
    <t>Príplatky - osobný</t>
  </si>
  <si>
    <t>Odmeny</t>
  </si>
  <si>
    <t>Dovolenka</t>
  </si>
  <si>
    <t>Poistné a prísp. do poisťovní</t>
  </si>
  <si>
    <t>621-623</t>
  </si>
  <si>
    <t>Poistné do zdravotných poisťovní</t>
  </si>
  <si>
    <t>Odvod do nemocen. Poistenia</t>
  </si>
  <si>
    <t>Na starobné poistenie</t>
  </si>
  <si>
    <t>Urazové poistenie</t>
  </si>
  <si>
    <t>Invalidné poistenie</t>
  </si>
  <si>
    <t>Na poistenie v nezamestnanosti</t>
  </si>
  <si>
    <t>Na poistenie do rezerv.fondu solidarity</t>
  </si>
  <si>
    <t xml:space="preserve">Garančný fond </t>
  </si>
  <si>
    <t>Tovary a služby</t>
  </si>
  <si>
    <t>Cestovné náhrady</t>
  </si>
  <si>
    <t xml:space="preserve">Cestovné tuzemské </t>
  </si>
  <si>
    <t>Energie, voda a komunikácie</t>
  </si>
  <si>
    <t>Energie - spotreba elek.energie</t>
  </si>
  <si>
    <t xml:space="preserve">Energie - spotregba  plynu </t>
  </si>
  <si>
    <t>Vodné a stočné</t>
  </si>
  <si>
    <t>Poštovné a telekomunikačné služby</t>
  </si>
  <si>
    <t>Materiál</t>
  </si>
  <si>
    <t>Interierové vybavenie</t>
  </si>
  <si>
    <t>Výpočtová technika</t>
  </si>
  <si>
    <t>Všeobecný materiál</t>
  </si>
  <si>
    <t>Knihy,čas, noviny,učebncie,pomôc.</t>
  </si>
  <si>
    <t>Pracovné odevy, obuv, pomôcky</t>
  </si>
  <si>
    <t>Palivá ako zdroj energie</t>
  </si>
  <si>
    <t xml:space="preserve">Rutinná a  štandartná údržba </t>
  </si>
  <si>
    <t>Interierového vybavenia</t>
  </si>
  <si>
    <t xml:space="preserve">Výpočtovej techniky </t>
  </si>
  <si>
    <t>Prev. strojov a prístrojov</t>
  </si>
  <si>
    <t>Špeciál.strojov a prístrojov  výpoč.techn.</t>
  </si>
  <si>
    <t>Budov,objektov alebo ich častí</t>
  </si>
  <si>
    <t>Služby</t>
  </si>
  <si>
    <t xml:space="preserve">Školenia a kurzy </t>
  </si>
  <si>
    <t xml:space="preserve">Všeobecné služby </t>
  </si>
  <si>
    <t>Špeciálne služby</t>
  </si>
  <si>
    <t>Poplatky odvody, dane a clá</t>
  </si>
  <si>
    <t xml:space="preserve">Poistné </t>
  </si>
  <si>
    <t>Stravovanie</t>
  </si>
  <si>
    <t>Prídel do sociálneho fonu</t>
  </si>
  <si>
    <t>Odmeny zamestnancov OON</t>
  </si>
  <si>
    <t>Transf. jednotl. a nezisk.organ.</t>
  </si>
  <si>
    <t>Nemocenské dávky</t>
  </si>
  <si>
    <t>O9.6.01</t>
  </si>
  <si>
    <t xml:space="preserve">Bežné  výdavky </t>
  </si>
  <si>
    <t>Mzdy,platy, sl.príj. a os.osob.vyr.</t>
  </si>
  <si>
    <t>Poistné a príspevok do poisťovní</t>
  </si>
  <si>
    <t>Garančný fond</t>
  </si>
  <si>
    <t xml:space="preserve">Prevádzkové stroje,prístroje a zariad. </t>
  </si>
  <si>
    <t>Prídel do sociálneho fondu</t>
  </si>
  <si>
    <t>Odmeny zamest. mimo prac.pomeru</t>
  </si>
  <si>
    <t xml:space="preserve">Kapitálové výdavky </t>
  </si>
  <si>
    <t>O9.6.0.1</t>
  </si>
  <si>
    <t xml:space="preserve">ŠJ - Marcheggská ul. </t>
  </si>
  <si>
    <t xml:space="preserve">Nákup prev.prístrojov </t>
  </si>
  <si>
    <t xml:space="preserve">Rekapitulácia </t>
  </si>
  <si>
    <t xml:space="preserve">Bežné výdavky  MŠ Machegská </t>
  </si>
  <si>
    <t xml:space="preserve">Bežné výdakvy ŠJ Marcheggská </t>
  </si>
  <si>
    <t xml:space="preserve">Výdavky celkom </t>
  </si>
  <si>
    <t xml:space="preserve">Materská škôlka - Janka Kráľa </t>
  </si>
  <si>
    <t>Poplatky od rodičov</t>
  </si>
  <si>
    <t xml:space="preserve">Bežné výdavky </t>
  </si>
  <si>
    <t>MŠ Janka Kráľa celkom</t>
  </si>
  <si>
    <t xml:space="preserve">Teplo </t>
  </si>
  <si>
    <t xml:space="preserve">Výpočtová technika </t>
  </si>
  <si>
    <t>Prev.stroje,prístroje a zariadenia</t>
  </si>
  <si>
    <t>Knihy,čas, noviny,učebncie,pomôcky</t>
  </si>
  <si>
    <t>Mzdy,platy, sl.príj. a ost.os.vyr.</t>
  </si>
  <si>
    <t xml:space="preserve">Prevádz. stroje,prístroje a zariad. </t>
  </si>
  <si>
    <t>Všeobecné služby</t>
  </si>
  <si>
    <t>Bežné výdavky  MŠ Janka Kráľa</t>
  </si>
  <si>
    <t>Bežné výdakvy ŠJ  Janka Kráľa</t>
  </si>
  <si>
    <t xml:space="preserve">Materská škôlka - Ružová ul. </t>
  </si>
  <si>
    <t>MŠ Ružová ul. celkom</t>
  </si>
  <si>
    <t>Mzdy,pl. sl.príj. a ostat.os.vyrov.</t>
  </si>
  <si>
    <t>Knihy,časopisy, noviny,učebncie,</t>
  </si>
  <si>
    <t xml:space="preserve">Školská jedáleň - Ružová ul. </t>
  </si>
  <si>
    <t>Mzdy,platy, sl.príj. a ostat.os.vyr.</t>
  </si>
  <si>
    <t>Poistné a príspev. do poisťovní</t>
  </si>
  <si>
    <t>Opravy budov</t>
  </si>
  <si>
    <t xml:space="preserve">Bežné výdavky  MŠ Ružová ul. </t>
  </si>
  <si>
    <t xml:space="preserve">Materská škôlka - Hviezdoslavova  ul. </t>
  </si>
  <si>
    <t>Predškolská  výchova  MŠ</t>
  </si>
  <si>
    <t>Mzdy,platy, sl.príj. a ostat.osob.v</t>
  </si>
  <si>
    <t>Vybavenie interieru</t>
  </si>
  <si>
    <t>Softvere a   licencie</t>
  </si>
  <si>
    <t xml:space="preserve">Školenia </t>
  </si>
  <si>
    <t xml:space="preserve">Stravovanie </t>
  </si>
  <si>
    <t xml:space="preserve">Poplatky,odvody,dane a clá </t>
  </si>
  <si>
    <t xml:space="preserve">OON </t>
  </si>
  <si>
    <t xml:space="preserve">Prídel do sociálneho fondu </t>
  </si>
  <si>
    <t xml:space="preserve">Nemocenské dávky </t>
  </si>
  <si>
    <t xml:space="preserve">Základná umelecká škola </t>
  </si>
  <si>
    <t>Základná umelecká škola</t>
  </si>
  <si>
    <t>O9.5.0.1</t>
  </si>
  <si>
    <t>Zariadenia pre záuj.vzdelávanie</t>
  </si>
  <si>
    <t xml:space="preserve">Softvere a licencie </t>
  </si>
  <si>
    <t xml:space="preserve">Nájomné </t>
  </si>
  <si>
    <t>Nájomné za prenájom buodv a priest.</t>
  </si>
  <si>
    <t xml:space="preserve">Prev.stroje prístroje a  zariadenia </t>
  </si>
  <si>
    <t xml:space="preserve">Kapitálové výdavky celkom </t>
  </si>
  <si>
    <t xml:space="preserve">Bežné výdavky  ZUŠ </t>
  </si>
  <si>
    <t>Kapitálové výdavky   ZUŠ</t>
  </si>
  <si>
    <t xml:space="preserve">Základná škola kpt.J.Nálepku </t>
  </si>
  <si>
    <t xml:space="preserve">Garnačný fond </t>
  </si>
  <si>
    <t>630-640</t>
  </si>
  <si>
    <t xml:space="preserve">Telekomunikačná technika </t>
  </si>
  <si>
    <t xml:space="preserve">Pracovné odevy,obuv a pomôcky </t>
  </si>
  <si>
    <t>Školská jedálen ZŠ</t>
  </si>
  <si>
    <t xml:space="preserve">Spolu kapitálové výdavky </t>
  </si>
  <si>
    <t xml:space="preserve">Bežné výdavky ZŠ  ŠKD </t>
  </si>
  <si>
    <t xml:space="preserve">Bežné výdavky ZŠ ŠJ  </t>
  </si>
  <si>
    <t xml:space="preserve">REKAPITUPLÁCIA - príjmy originálne kompetencie ( vlastné ) </t>
  </si>
  <si>
    <t>O9111</t>
  </si>
  <si>
    <t xml:space="preserve">MŠ  Marcheggská ul. </t>
  </si>
  <si>
    <t>MŠ J. Kráľa</t>
  </si>
  <si>
    <t xml:space="preserve">MŠ Ružová ul. </t>
  </si>
  <si>
    <t xml:space="preserve">MŠ Hviezdoslavova ul. </t>
  </si>
  <si>
    <t>O9501</t>
  </si>
  <si>
    <t xml:space="preserve">Základná škola ŠKD + Šj </t>
  </si>
  <si>
    <t xml:space="preserve">SPOLU </t>
  </si>
  <si>
    <t xml:space="preserve">Bežné výdavky  </t>
  </si>
  <si>
    <t xml:space="preserve">ZŠ - ŠKD </t>
  </si>
  <si>
    <t>O9601</t>
  </si>
  <si>
    <t xml:space="preserve">ZŠ - ŠJ </t>
  </si>
  <si>
    <t>SPOLU BV origin.kompetencie</t>
  </si>
  <si>
    <t xml:space="preserve">Kapitálové  výdavky  </t>
  </si>
  <si>
    <t>ZUŠ</t>
  </si>
  <si>
    <t>MŠ ŠJ Janka Kráľa</t>
  </si>
  <si>
    <t>MŠ Ružová</t>
  </si>
  <si>
    <t>ZŠ - ŠJ + ŠKD</t>
  </si>
  <si>
    <t>SPOLU KV - origin.kompetencie</t>
  </si>
  <si>
    <t>Výdav. celkom orign.kompet.</t>
  </si>
  <si>
    <t>PRENESENÉ  KOMPETENCIE - Základná škola kpt. J. Nálepku v Stupave</t>
  </si>
  <si>
    <t>O9121</t>
  </si>
  <si>
    <t xml:space="preserve">Základná škola  STUPAVA </t>
  </si>
  <si>
    <t>Mzdy,platy, . a ostat.osob.vyrov.</t>
  </si>
  <si>
    <t xml:space="preserve">Garančné poistenie </t>
  </si>
  <si>
    <t>Knihy,časopisy, nov,učeb.pomôcky</t>
  </si>
  <si>
    <t>Knihy,časopisy, nov.učeb.pomôcky</t>
  </si>
  <si>
    <t xml:space="preserve">Dopravné </t>
  </si>
  <si>
    <t>Prepravné a nájom doprav.prostriedkov</t>
  </si>
  <si>
    <t>Nájomné</t>
  </si>
  <si>
    <t xml:space="preserve">Nájomné za náj.prev.strojov,prístr. </t>
  </si>
  <si>
    <t>Konkurzy a súťaže</t>
  </si>
  <si>
    <t xml:space="preserve">Špeciálne služby </t>
  </si>
  <si>
    <t>Príspevky</t>
  </si>
  <si>
    <t>Bežné transfery - cestovné žiaci</t>
  </si>
  <si>
    <t xml:space="preserve">Strav.príspev. OU DvHN </t>
  </si>
  <si>
    <t>Bežn.transf. Cestovné</t>
  </si>
  <si>
    <t xml:space="preserve">Kapitálové výdavky ZŠ </t>
  </si>
  <si>
    <t>Nákup špeciál.strojov a prístrojov</t>
  </si>
  <si>
    <t xml:space="preserve">Bežné výdavky OK </t>
  </si>
  <si>
    <t xml:space="preserve">Kapitálové OK </t>
  </si>
  <si>
    <t xml:space="preserve">Spolu </t>
  </si>
  <si>
    <t xml:space="preserve">Kapitálové PK </t>
  </si>
  <si>
    <t xml:space="preserve">Spolu PK </t>
  </si>
  <si>
    <t xml:space="preserve">Spolu  školstvo  </t>
  </si>
  <si>
    <t>Mzdy,platy, sl.príj. ost.os.</t>
  </si>
  <si>
    <t>Prev.stroje a zariadenia</t>
  </si>
  <si>
    <t>Tovary a služby  PK</t>
  </si>
  <si>
    <t xml:space="preserve">Tovary a  služby </t>
  </si>
  <si>
    <t xml:space="preserve">Pracovné odevy, obuv, pomôcky </t>
  </si>
  <si>
    <t xml:space="preserve">Materiál </t>
  </si>
  <si>
    <t xml:space="preserve">Služby </t>
  </si>
  <si>
    <t xml:space="preserve">ORIGINÁLNE KOMPETENCIE </t>
  </si>
  <si>
    <t xml:space="preserve">Materská škôlka - Marcheggská  ul. </t>
  </si>
  <si>
    <t>(údaje v €)</t>
  </si>
  <si>
    <t xml:space="preserve">MŠ ŠJ Marcheggská </t>
  </si>
  <si>
    <t>Prev.stroje,prístroje a zariad.</t>
  </si>
  <si>
    <t>Knihy,časopisy, noviny,učk</t>
  </si>
  <si>
    <t>Pracov.odevy obuv a pom.</t>
  </si>
  <si>
    <t>Energie, voda a komun.</t>
  </si>
  <si>
    <t>Poistné a príspevky</t>
  </si>
  <si>
    <t xml:space="preserve">Mzdy,plat, </t>
  </si>
  <si>
    <t xml:space="preserve">MŠ Hviezdoslavova  </t>
  </si>
  <si>
    <t>Mzdy,pl, sl.príj. a ost.osob.vyr.</t>
  </si>
  <si>
    <t>Na poist.do rezerv.fondu solidarity</t>
  </si>
  <si>
    <t xml:space="preserve">Konkurzy a suťaže </t>
  </si>
  <si>
    <t xml:space="preserve">Úroky z finan.hospodárenia </t>
  </si>
  <si>
    <t xml:space="preserve">Granty </t>
  </si>
  <si>
    <t xml:space="preserve">Vybavenie interieru </t>
  </si>
  <si>
    <t xml:space="preserve">ND a odstupné </t>
  </si>
  <si>
    <t>O951</t>
  </si>
  <si>
    <t>Palivá ako zdr.licencie, softwere</t>
  </si>
  <si>
    <t xml:space="preserve">Prenájom priečinku </t>
  </si>
  <si>
    <t>Na poistenie do rezerv.fon. Solid.</t>
  </si>
  <si>
    <t>Budova a objektov</t>
  </si>
  <si>
    <t xml:space="preserve">Skutočnosť </t>
  </si>
  <si>
    <t xml:space="preserve">Budov,objektov </t>
  </si>
  <si>
    <t xml:space="preserve">Údržba softweru </t>
  </si>
  <si>
    <t>Komunikač.infraštrukt.</t>
  </si>
  <si>
    <t>Odvod do nem. poistenia</t>
  </si>
  <si>
    <t>Na poistenie v nezam.</t>
  </si>
  <si>
    <t>Na pois. do rezerv.f. sol.</t>
  </si>
  <si>
    <t>Učebné pomôcky</t>
  </si>
  <si>
    <t xml:space="preserve">Komnikač.infraštrukt. </t>
  </si>
  <si>
    <t>Príj.z pren.budov, priest.</t>
  </si>
  <si>
    <t>Príj.z prenaj. budov, priest.</t>
  </si>
  <si>
    <t>Príj. z pren. budov, priest.</t>
  </si>
  <si>
    <t>Ddotácia na športovú halu</t>
  </si>
  <si>
    <t>Plyn</t>
  </si>
  <si>
    <t>Osobný príplatok</t>
  </si>
  <si>
    <t>614/615</t>
  </si>
  <si>
    <t>Odmeny a dovolenka</t>
  </si>
  <si>
    <t>Základná škola I. a II stupeň</t>
  </si>
  <si>
    <t xml:space="preserve">I. stupeń </t>
  </si>
  <si>
    <t xml:space="preserve">II. Stupeň </t>
  </si>
  <si>
    <t>Bežné výdavky  I a II.stupeň</t>
  </si>
  <si>
    <t xml:space="preserve">výdavky z VZ </t>
  </si>
  <si>
    <t>MŠ JK  celkom VzN a VZ</t>
  </si>
  <si>
    <t>630 - výdavky z VZ</t>
  </si>
  <si>
    <t xml:space="preserve">Výdavky  z VZ </t>
  </si>
  <si>
    <t>Tovary a služby  VZ</t>
  </si>
  <si>
    <t xml:space="preserve">ŠKD celkom  </t>
  </si>
  <si>
    <t>ŠKO financovanie z dotácie</t>
  </si>
  <si>
    <t xml:space="preserve">Školská jedáleň ZŠ celkom </t>
  </si>
  <si>
    <t xml:space="preserve">MŠ celkom  </t>
  </si>
  <si>
    <t>k 31.12. 2014</t>
  </si>
  <si>
    <t>Výdavky na športovú halu a dot.</t>
  </si>
  <si>
    <t xml:space="preserve">Školská jedáleň Marcheggská ul. </t>
  </si>
  <si>
    <t>Školská jedáleň   Janka Kráľa</t>
  </si>
  <si>
    <t>O9.6.0.2</t>
  </si>
  <si>
    <t>O9.6.0.3</t>
  </si>
  <si>
    <t>PRENESENÉ  KOMPETENCIE - Základná škola kpt. J. Nálepku v Stupave  - I stupeň</t>
  </si>
  <si>
    <t>632001/4</t>
  </si>
  <si>
    <t>63304/6</t>
  </si>
  <si>
    <t>k 31.12.2015</t>
  </si>
  <si>
    <t>Návrh rozpočtu</t>
  </si>
  <si>
    <t>na rok 2017</t>
  </si>
  <si>
    <t>na rok 2018</t>
  </si>
  <si>
    <t>na rok 2019</t>
  </si>
  <si>
    <t>Výdavky v zmysle VZN</t>
  </si>
  <si>
    <t>Školská jedáleň ZŠ</t>
  </si>
  <si>
    <t xml:space="preserve">Nákup prevádz.strojov a prístr. </t>
  </si>
  <si>
    <t xml:space="preserve">Príjmy   z dobropisov </t>
  </si>
  <si>
    <t xml:space="preserve">Dávky HMN </t>
  </si>
  <si>
    <t>OON</t>
  </si>
  <si>
    <t>Dary</t>
  </si>
  <si>
    <t>Upravený rozpočet</t>
  </si>
  <si>
    <t>Tovary a služby (nájomné )</t>
  </si>
  <si>
    <t xml:space="preserve">Návrh rozpočtu </t>
  </si>
  <si>
    <t>na rok 2020</t>
  </si>
  <si>
    <t xml:space="preserve">Popl. a platby za réžia </t>
  </si>
  <si>
    <t>72f</t>
  </si>
  <si>
    <t>Platby za stravu</t>
  </si>
  <si>
    <t>Potraviny</t>
  </si>
  <si>
    <t xml:space="preserve">Plyn  </t>
  </si>
  <si>
    <t>Popl.a platby za réžia</t>
  </si>
  <si>
    <t>Platby za stravné</t>
  </si>
  <si>
    <t>MŠ výdavky  dotácia bez VZ</t>
  </si>
  <si>
    <t>Popl. a platby za réžiu</t>
  </si>
  <si>
    <t>Internet</t>
  </si>
  <si>
    <t xml:space="preserve">Poplatky ŠKD </t>
  </si>
  <si>
    <t>Popl. a plat. za  réžia ŠJ</t>
  </si>
  <si>
    <t>Bežné výdavky ZŠ ŠJ  I.stupeň</t>
  </si>
  <si>
    <t>O9211</t>
  </si>
  <si>
    <t>Nemocenské</t>
  </si>
  <si>
    <t>ZŠ rozpočet ŠR</t>
  </si>
  <si>
    <t>ZŠ na športové aktivity</t>
  </si>
  <si>
    <t>ZŠ vlastné zdroje</t>
  </si>
  <si>
    <t>II.stupeň</t>
  </si>
  <si>
    <t>Základná škola  STUPAVA I.stup</t>
  </si>
  <si>
    <t>V Stupave, dňa  30.10. 2017</t>
  </si>
  <si>
    <t>Bežné výdavky</t>
  </si>
  <si>
    <t xml:space="preserve">Návrh rozpočtu na r.  2018 - 2020 - Školské zariadenia </t>
  </si>
  <si>
    <t xml:space="preserve">Vypracovala: Ing. Silvia Kapášová, ved. ekon. odd. a D. Drahošová, ref. účtov. a rozpočtu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</si>
</sst>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_-* #,##0.0\ _S_k_-;\-* #,##0.0\ _S_k_-;_-* &quot;-&quot;??\ _S_k_-;_-@_-"/>
    <numFmt numFmtId="178" formatCode="_-* #,##0\ _S_k_-;\-* #,##0\ _S_k_-;_-* &quot;-&quot;??\ _S_k_-;_-@_-"/>
    <numFmt numFmtId="179" formatCode="_-* #,##0.000\ _S_k_-;\-* #,##0.000\ _S_k_-;_-* &quot;-&quot;??\ _S_k_-;_-@_-"/>
    <numFmt numFmtId="180" formatCode="_-* #,##0.0000\ _S_k_-;\-* #,##0.0000\ _S_k_-;_-* &quot;-&quot;??\ _S_k_-;_-@_-"/>
  </numFmts>
  <fonts count="52">
    <font>
      <sz val="10"/>
      <name val="Arial"/>
      <family val="0"/>
    </font>
    <font>
      <b/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FF0000"/>
      <name val="Arial CE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33" borderId="14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6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34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4" borderId="16" xfId="0" applyFont="1" applyFill="1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Border="1" applyAlignment="1">
      <alignment/>
    </xf>
    <xf numFmtId="0" fontId="3" fillId="33" borderId="1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0" borderId="16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34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4" fillId="34" borderId="0" xfId="0" applyNumberFormat="1" applyFont="1" applyFill="1" applyBorder="1" applyAlignment="1">
      <alignment/>
    </xf>
    <xf numFmtId="1" fontId="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8" fontId="7" fillId="0" borderId="14" xfId="33" applyNumberFormat="1" applyFont="1" applyBorder="1" applyAlignment="1">
      <alignment/>
    </xf>
    <xf numFmtId="178" fontId="6" fillId="34" borderId="14" xfId="33" applyNumberFormat="1" applyFont="1" applyFill="1" applyBorder="1" applyAlignment="1">
      <alignment/>
    </xf>
    <xf numFmtId="178" fontId="6" fillId="34" borderId="12" xfId="33" applyNumberFormat="1" applyFont="1" applyFill="1" applyBorder="1" applyAlignment="1">
      <alignment/>
    </xf>
    <xf numFmtId="178" fontId="6" fillId="0" borderId="14" xfId="33" applyNumberFormat="1" applyFont="1" applyBorder="1" applyAlignment="1">
      <alignment/>
    </xf>
    <xf numFmtId="178" fontId="4" fillId="33" borderId="14" xfId="33" applyNumberFormat="1" applyFont="1" applyFill="1" applyBorder="1" applyAlignment="1">
      <alignment/>
    </xf>
    <xf numFmtId="178" fontId="4" fillId="0" borderId="14" xfId="33" applyNumberFormat="1" applyFont="1" applyBorder="1" applyAlignment="1">
      <alignment/>
    </xf>
    <xf numFmtId="178" fontId="6" fillId="0" borderId="12" xfId="33" applyNumberFormat="1" applyFont="1" applyBorder="1" applyAlignment="1">
      <alignment/>
    </xf>
    <xf numFmtId="178" fontId="6" fillId="0" borderId="14" xfId="33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8" fontId="7" fillId="0" borderId="0" xfId="33" applyNumberFormat="1" applyFont="1" applyBorder="1" applyAlignment="1">
      <alignment/>
    </xf>
    <xf numFmtId="178" fontId="4" fillId="34" borderId="0" xfId="33" applyNumberFormat="1" applyFont="1" applyFill="1" applyBorder="1" applyAlignment="1">
      <alignment/>
    </xf>
    <xf numFmtId="178" fontId="4" fillId="34" borderId="0" xfId="33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178" fontId="7" fillId="34" borderId="0" xfId="33" applyNumberFormat="1" applyFont="1" applyFill="1" applyBorder="1" applyAlignment="1">
      <alignment/>
    </xf>
    <xf numFmtId="178" fontId="5" fillId="0" borderId="14" xfId="33" applyNumberFormat="1" applyFont="1" applyBorder="1" applyAlignment="1">
      <alignment/>
    </xf>
    <xf numFmtId="178" fontId="5" fillId="33" borderId="14" xfId="33" applyNumberFormat="1" applyFont="1" applyFill="1" applyBorder="1" applyAlignment="1">
      <alignment/>
    </xf>
    <xf numFmtId="0" fontId="0" fillId="35" borderId="14" xfId="0" applyFill="1" applyBorder="1" applyAlignment="1">
      <alignment/>
    </xf>
    <xf numFmtId="178" fontId="6" fillId="34" borderId="14" xfId="0" applyNumberFormat="1" applyFont="1" applyFill="1" applyBorder="1" applyAlignment="1">
      <alignment/>
    </xf>
    <xf numFmtId="178" fontId="7" fillId="0" borderId="12" xfId="33" applyNumberFormat="1" applyFont="1" applyBorder="1" applyAlignment="1">
      <alignment/>
    </xf>
    <xf numFmtId="178" fontId="0" fillId="0" borderId="14" xfId="33" applyNumberFormat="1" applyFont="1" applyBorder="1" applyAlignment="1">
      <alignment/>
    </xf>
    <xf numFmtId="178" fontId="6" fillId="0" borderId="10" xfId="33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4" borderId="14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12" xfId="33" applyNumberFormat="1" applyFont="1" applyBorder="1" applyAlignment="1">
      <alignment/>
    </xf>
    <xf numFmtId="178" fontId="6" fillId="0" borderId="20" xfId="33" applyNumberFormat="1" applyFont="1" applyBorder="1" applyAlignment="1">
      <alignment/>
    </xf>
    <xf numFmtId="178" fontId="4" fillId="0" borderId="20" xfId="33" applyNumberFormat="1" applyFont="1" applyBorder="1" applyAlignment="1">
      <alignment/>
    </xf>
    <xf numFmtId="178" fontId="5" fillId="33" borderId="14" xfId="33" applyNumberFormat="1" applyFont="1" applyFill="1" applyBorder="1" applyAlignment="1">
      <alignment/>
    </xf>
    <xf numFmtId="178" fontId="4" fillId="33" borderId="12" xfId="33" applyNumberFormat="1" applyFont="1" applyFill="1" applyBorder="1" applyAlignment="1">
      <alignment/>
    </xf>
    <xf numFmtId="178" fontId="5" fillId="0" borderId="14" xfId="33" applyNumberFormat="1" applyFont="1" applyBorder="1" applyAlignment="1">
      <alignment/>
    </xf>
    <xf numFmtId="178" fontId="6" fillId="0" borderId="14" xfId="33" applyNumberFormat="1" applyFont="1" applyFill="1" applyBorder="1" applyAlignment="1">
      <alignment/>
    </xf>
    <xf numFmtId="178" fontId="7" fillId="0" borderId="0" xfId="33" applyNumberFormat="1" applyFont="1" applyAlignment="1">
      <alignment horizontal="center"/>
    </xf>
    <xf numFmtId="178" fontId="7" fillId="33" borderId="14" xfId="33" applyNumberFormat="1" applyFont="1" applyFill="1" applyBorder="1" applyAlignment="1">
      <alignment/>
    </xf>
    <xf numFmtId="178" fontId="4" fillId="33" borderId="12" xfId="33" applyNumberFormat="1" applyFont="1" applyFill="1" applyBorder="1" applyAlignment="1">
      <alignment horizontal="right"/>
    </xf>
    <xf numFmtId="178" fontId="8" fillId="0" borderId="14" xfId="33" applyNumberFormat="1" applyFont="1" applyBorder="1" applyAlignment="1">
      <alignment/>
    </xf>
    <xf numFmtId="178" fontId="5" fillId="0" borderId="12" xfId="33" applyNumberFormat="1" applyFont="1" applyBorder="1" applyAlignment="1">
      <alignment/>
    </xf>
    <xf numFmtId="178" fontId="6" fillId="34" borderId="12" xfId="0" applyNumberFormat="1" applyFont="1" applyFill="1" applyBorder="1" applyAlignment="1">
      <alignment/>
    </xf>
    <xf numFmtId="178" fontId="4" fillId="34" borderId="14" xfId="0" applyNumberFormat="1" applyFont="1" applyFill="1" applyBorder="1" applyAlignment="1">
      <alignment/>
    </xf>
    <xf numFmtId="178" fontId="4" fillId="0" borderId="12" xfId="33" applyNumberFormat="1" applyFont="1" applyBorder="1" applyAlignment="1">
      <alignment/>
    </xf>
    <xf numFmtId="178" fontId="4" fillId="0" borderId="14" xfId="33" applyNumberFormat="1" applyFont="1" applyBorder="1" applyAlignment="1">
      <alignment/>
    </xf>
    <xf numFmtId="171" fontId="7" fillId="0" borderId="14" xfId="33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178" fontId="4" fillId="36" borderId="14" xfId="33" applyNumberFormat="1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178" fontId="5" fillId="37" borderId="14" xfId="33" applyNumberFormat="1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178" fontId="5" fillId="33" borderId="20" xfId="33" applyNumberFormat="1" applyFont="1" applyFill="1" applyBorder="1" applyAlignment="1">
      <alignment/>
    </xf>
    <xf numFmtId="178" fontId="5" fillId="0" borderId="20" xfId="33" applyNumberFormat="1" applyFont="1" applyBorder="1" applyAlignment="1">
      <alignment/>
    </xf>
    <xf numFmtId="178" fontId="7" fillId="0" borderId="20" xfId="33" applyNumberFormat="1" applyFont="1" applyBorder="1" applyAlignment="1">
      <alignment/>
    </xf>
    <xf numFmtId="0" fontId="0" fillId="0" borderId="20" xfId="0" applyBorder="1" applyAlignment="1">
      <alignment/>
    </xf>
    <xf numFmtId="178" fontId="5" fillId="0" borderId="0" xfId="33" applyNumberFormat="1" applyFont="1" applyBorder="1" applyAlignment="1">
      <alignment/>
    </xf>
    <xf numFmtId="178" fontId="4" fillId="34" borderId="12" xfId="33" applyNumberFormat="1" applyFont="1" applyFill="1" applyBorder="1" applyAlignment="1">
      <alignment/>
    </xf>
    <xf numFmtId="178" fontId="4" fillId="34" borderId="14" xfId="33" applyNumberFormat="1" applyFont="1" applyFill="1" applyBorder="1" applyAlignment="1">
      <alignment/>
    </xf>
    <xf numFmtId="178" fontId="7" fillId="0" borderId="14" xfId="0" applyNumberFormat="1" applyFont="1" applyBorder="1" applyAlignment="1">
      <alignment/>
    </xf>
    <xf numFmtId="178" fontId="5" fillId="33" borderId="20" xfId="33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178" fontId="5" fillId="35" borderId="20" xfId="33" applyNumberFormat="1" applyFont="1" applyFill="1" applyBorder="1" applyAlignment="1">
      <alignment/>
    </xf>
    <xf numFmtId="171" fontId="0" fillId="0" borderId="14" xfId="33" applyFont="1" applyBorder="1" applyAlignment="1">
      <alignment/>
    </xf>
    <xf numFmtId="178" fontId="5" fillId="35" borderId="14" xfId="33" applyNumberFormat="1" applyFont="1" applyFill="1" applyBorder="1" applyAlignment="1">
      <alignment/>
    </xf>
    <xf numFmtId="178" fontId="4" fillId="34" borderId="14" xfId="33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178" fontId="0" fillId="0" borderId="14" xfId="33" applyNumberFormat="1" applyFont="1" applyBorder="1" applyAlignment="1">
      <alignment/>
    </xf>
    <xf numFmtId="178" fontId="4" fillId="33" borderId="12" xfId="0" applyNumberFormat="1" applyFont="1" applyFill="1" applyBorder="1" applyAlignment="1">
      <alignment horizontal="center"/>
    </xf>
    <xf numFmtId="171" fontId="6" fillId="0" borderId="14" xfId="33" applyFont="1" applyFill="1" applyBorder="1" applyAlignment="1">
      <alignment/>
    </xf>
    <xf numFmtId="178" fontId="5" fillId="33" borderId="14" xfId="0" applyNumberFormat="1" applyFont="1" applyFill="1" applyBorder="1" applyAlignment="1">
      <alignment/>
    </xf>
    <xf numFmtId="0" fontId="0" fillId="38" borderId="12" xfId="0" applyFill="1" applyBorder="1" applyAlignment="1">
      <alignment/>
    </xf>
    <xf numFmtId="0" fontId="4" fillId="38" borderId="14" xfId="0" applyFont="1" applyFill="1" applyBorder="1" applyAlignment="1">
      <alignment/>
    </xf>
    <xf numFmtId="178" fontId="4" fillId="38" borderId="14" xfId="33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78" fontId="6" fillId="36" borderId="0" xfId="0" applyNumberFormat="1" applyFont="1" applyFill="1" applyBorder="1" applyAlignment="1">
      <alignment/>
    </xf>
    <xf numFmtId="178" fontId="6" fillId="36" borderId="0" xfId="33" applyNumberFormat="1" applyFont="1" applyFill="1" applyBorder="1" applyAlignment="1">
      <alignment/>
    </xf>
    <xf numFmtId="178" fontId="5" fillId="36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78" fontId="13" fillId="0" borderId="14" xfId="33" applyNumberFormat="1" applyFont="1" applyBorder="1" applyAlignment="1">
      <alignment/>
    </xf>
    <xf numFmtId="178" fontId="0" fillId="0" borderId="20" xfId="33" applyNumberFormat="1" applyFont="1" applyBorder="1" applyAlignment="1">
      <alignment/>
    </xf>
    <xf numFmtId="178" fontId="7" fillId="0" borderId="16" xfId="33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178" fontId="5" fillId="0" borderId="0" xfId="33" applyNumberFormat="1" applyFont="1" applyAlignment="1">
      <alignment/>
    </xf>
    <xf numFmtId="178" fontId="7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8" fontId="4" fillId="36" borderId="0" xfId="33" applyNumberFormat="1" applyFont="1" applyFill="1" applyBorder="1" applyAlignment="1">
      <alignment/>
    </xf>
    <xf numFmtId="178" fontId="7" fillId="36" borderId="0" xfId="33" applyNumberFormat="1" applyFont="1" applyFill="1" applyBorder="1" applyAlignment="1">
      <alignment/>
    </xf>
    <xf numFmtId="178" fontId="6" fillId="36" borderId="0" xfId="33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1" fontId="7" fillId="36" borderId="0" xfId="0" applyNumberFormat="1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78" fontId="4" fillId="36" borderId="0" xfId="33" applyNumberFormat="1" applyFont="1" applyFill="1" applyBorder="1" applyAlignment="1">
      <alignment horizontal="right"/>
    </xf>
    <xf numFmtId="178" fontId="0" fillId="36" borderId="0" xfId="33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1" fontId="5" fillId="36" borderId="0" xfId="0" applyNumberFormat="1" applyFont="1" applyFill="1" applyBorder="1" applyAlignment="1">
      <alignment/>
    </xf>
    <xf numFmtId="178" fontId="5" fillId="36" borderId="0" xfId="33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1" fontId="7" fillId="36" borderId="0" xfId="0" applyNumberFormat="1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178" fontId="4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78" fontId="7" fillId="36" borderId="0" xfId="0" applyNumberFormat="1" applyFont="1" applyFill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50" fillId="0" borderId="12" xfId="33" applyNumberFormat="1" applyFont="1" applyBorder="1" applyAlignment="1">
      <alignment/>
    </xf>
    <xf numFmtId="178" fontId="5" fillId="35" borderId="14" xfId="0" applyNumberFormat="1" applyFont="1" applyFill="1" applyBorder="1" applyAlignment="1">
      <alignment/>
    </xf>
    <xf numFmtId="0" fontId="3" fillId="10" borderId="0" xfId="0" applyFont="1" applyFill="1" applyAlignment="1">
      <alignment/>
    </xf>
    <xf numFmtId="0" fontId="3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0" fontId="11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11" fillId="1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178" fontId="5" fillId="36" borderId="14" xfId="33" applyNumberFormat="1" applyFont="1" applyFill="1" applyBorder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Border="1" applyAlignment="1">
      <alignment/>
    </xf>
    <xf numFmtId="1" fontId="4" fillId="13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78" fontId="4" fillId="0" borderId="20" xfId="33" applyNumberFormat="1" applyFont="1" applyBorder="1" applyAlignment="1">
      <alignment/>
    </xf>
    <xf numFmtId="0" fontId="0" fillId="0" borderId="20" xfId="0" applyFont="1" applyBorder="1" applyAlignment="1">
      <alignment/>
    </xf>
    <xf numFmtId="178" fontId="4" fillId="0" borderId="16" xfId="33" applyNumberFormat="1" applyFont="1" applyBorder="1" applyAlignment="1">
      <alignment/>
    </xf>
    <xf numFmtId="171" fontId="0" fillId="0" borderId="20" xfId="33" applyFont="1" applyBorder="1" applyAlignment="1">
      <alignment/>
    </xf>
    <xf numFmtId="178" fontId="6" fillId="34" borderId="16" xfId="0" applyNumberFormat="1" applyFont="1" applyFill="1" applyBorder="1" applyAlignment="1">
      <alignment/>
    </xf>
    <xf numFmtId="178" fontId="6" fillId="34" borderId="20" xfId="0" applyNumberFormat="1" applyFont="1" applyFill="1" applyBorder="1" applyAlignment="1">
      <alignment/>
    </xf>
    <xf numFmtId="178" fontId="6" fillId="34" borderId="20" xfId="33" applyNumberFormat="1" applyFont="1" applyFill="1" applyBorder="1" applyAlignment="1">
      <alignment/>
    </xf>
    <xf numFmtId="178" fontId="5" fillId="33" borderId="20" xfId="0" applyNumberFormat="1" applyFont="1" applyFill="1" applyBorder="1" applyAlignment="1">
      <alignment/>
    </xf>
    <xf numFmtId="178" fontId="6" fillId="0" borderId="15" xfId="33" applyNumberFormat="1" applyFont="1" applyBorder="1" applyAlignment="1">
      <alignment/>
    </xf>
    <xf numFmtId="178" fontId="4" fillId="33" borderId="20" xfId="0" applyNumberFormat="1" applyFont="1" applyFill="1" applyBorder="1" applyAlignment="1">
      <alignment/>
    </xf>
    <xf numFmtId="0" fontId="0" fillId="39" borderId="20" xfId="0" applyFill="1" applyBorder="1" applyAlignment="1">
      <alignment/>
    </xf>
    <xf numFmtId="178" fontId="4" fillId="0" borderId="2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78" fontId="7" fillId="33" borderId="20" xfId="33" applyNumberFormat="1" applyFont="1" applyFill="1" applyBorder="1" applyAlignment="1">
      <alignment/>
    </xf>
    <xf numFmtId="14" fontId="5" fillId="35" borderId="16" xfId="0" applyNumberFormat="1" applyFont="1" applyFill="1" applyBorder="1" applyAlignment="1">
      <alignment horizontal="center"/>
    </xf>
    <xf numFmtId="178" fontId="13" fillId="0" borderId="20" xfId="33" applyNumberFormat="1" applyFont="1" applyBorder="1" applyAlignment="1">
      <alignment/>
    </xf>
    <xf numFmtId="178" fontId="7" fillId="38" borderId="14" xfId="33" applyNumberFormat="1" applyFont="1" applyFill="1" applyBorder="1" applyAlignment="1">
      <alignment/>
    </xf>
    <xf numFmtId="178" fontId="5" fillId="38" borderId="14" xfId="33" applyNumberFormat="1" applyFont="1" applyFill="1" applyBorder="1" applyAlignment="1">
      <alignment/>
    </xf>
    <xf numFmtId="0" fontId="0" fillId="38" borderId="14" xfId="0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178" fontId="4" fillId="35" borderId="12" xfId="33" applyNumberFormat="1" applyFont="1" applyFill="1" applyBorder="1" applyAlignment="1">
      <alignment horizontal="right"/>
    </xf>
    <xf numFmtId="178" fontId="5" fillId="35" borderId="14" xfId="33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178" fontId="4" fillId="35" borderId="12" xfId="33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178" fontId="51" fillId="0" borderId="14" xfId="33" applyNumberFormat="1" applyFont="1" applyBorder="1" applyAlignment="1">
      <alignment/>
    </xf>
    <xf numFmtId="178" fontId="4" fillId="35" borderId="20" xfId="33" applyNumberFormat="1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20" xfId="0" applyFont="1" applyBorder="1" applyAlignment="1">
      <alignment/>
    </xf>
    <xf numFmtId="178" fontId="4" fillId="36" borderId="14" xfId="33" applyNumberFormat="1" applyFont="1" applyFill="1" applyBorder="1" applyAlignment="1">
      <alignment/>
    </xf>
    <xf numFmtId="178" fontId="4" fillId="36" borderId="12" xfId="33" applyNumberFormat="1" applyFont="1" applyFill="1" applyBorder="1" applyAlignment="1">
      <alignment/>
    </xf>
    <xf numFmtId="178" fontId="7" fillId="36" borderId="14" xfId="33" applyNumberFormat="1" applyFont="1" applyFill="1" applyBorder="1" applyAlignment="1">
      <alignment/>
    </xf>
    <xf numFmtId="171" fontId="0" fillId="36" borderId="14" xfId="33" applyFont="1" applyFill="1" applyBorder="1" applyAlignment="1">
      <alignment/>
    </xf>
    <xf numFmtId="178" fontId="5" fillId="36" borderId="14" xfId="33" applyNumberFormat="1" applyFont="1" applyFill="1" applyBorder="1" applyAlignment="1">
      <alignment/>
    </xf>
    <xf numFmtId="178" fontId="4" fillId="36" borderId="14" xfId="33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178" fontId="5" fillId="36" borderId="12" xfId="33" applyNumberFormat="1" applyFont="1" applyFill="1" applyBorder="1" applyAlignment="1">
      <alignment/>
    </xf>
    <xf numFmtId="171" fontId="0" fillId="36" borderId="14" xfId="0" applyNumberFormat="1" applyFont="1" applyFill="1" applyBorder="1" applyAlignment="1">
      <alignment/>
    </xf>
    <xf numFmtId="171" fontId="0" fillId="36" borderId="14" xfId="33" applyFont="1" applyFill="1" applyBorder="1" applyAlignment="1">
      <alignment horizontal="center"/>
    </xf>
    <xf numFmtId="178" fontId="6" fillId="36" borderId="14" xfId="33" applyNumberFormat="1" applyFont="1" applyFill="1" applyBorder="1" applyAlignment="1">
      <alignment/>
    </xf>
    <xf numFmtId="178" fontId="6" fillId="36" borderId="14" xfId="33" applyNumberFormat="1" applyFont="1" applyFill="1" applyBorder="1" applyAlignment="1">
      <alignment/>
    </xf>
    <xf numFmtId="178" fontId="7" fillId="36" borderId="20" xfId="33" applyNumberFormat="1" applyFont="1" applyFill="1" applyBorder="1" applyAlignment="1">
      <alignment/>
    </xf>
    <xf numFmtId="178" fontId="5" fillId="36" borderId="20" xfId="33" applyNumberFormat="1" applyFont="1" applyFill="1" applyBorder="1" applyAlignment="1">
      <alignment/>
    </xf>
    <xf numFmtId="178" fontId="4" fillId="36" borderId="12" xfId="33" applyNumberFormat="1" applyFont="1" applyFill="1" applyBorder="1" applyAlignment="1">
      <alignment/>
    </xf>
    <xf numFmtId="178" fontId="7" fillId="36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13" borderId="0" xfId="0" applyFill="1" applyBorder="1" applyAlignment="1">
      <alignment/>
    </xf>
    <xf numFmtId="178" fontId="7" fillId="0" borderId="14" xfId="33" applyNumberFormat="1" applyFont="1" applyBorder="1" applyAlignment="1">
      <alignment horizontal="left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178" fontId="4" fillId="33" borderId="0" xfId="33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178" fontId="5" fillId="35" borderId="0" xfId="33" applyNumberFormat="1" applyFont="1" applyFill="1" applyBorder="1" applyAlignment="1">
      <alignment/>
    </xf>
    <xf numFmtId="0" fontId="0" fillId="36" borderId="0" xfId="0" applyFill="1" applyAlignment="1">
      <alignment/>
    </xf>
    <xf numFmtId="0" fontId="4" fillId="0" borderId="0" xfId="0" applyFont="1" applyFill="1" applyBorder="1" applyAlignment="1">
      <alignment/>
    </xf>
    <xf numFmtId="178" fontId="5" fillId="33" borderId="0" xfId="33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178" fontId="5" fillId="35" borderId="23" xfId="33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178" fontId="4" fillId="36" borderId="13" xfId="33" applyNumberFormat="1" applyFont="1" applyFill="1" applyBorder="1" applyAlignment="1">
      <alignment/>
    </xf>
    <xf numFmtId="178" fontId="5" fillId="36" borderId="13" xfId="0" applyNumberFormat="1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9"/>
  <sheetViews>
    <sheetView tabSelected="1" zoomScale="115" zoomScaleNormal="115" workbookViewId="0" topLeftCell="A757">
      <selection activeCell="E824" sqref="E824"/>
    </sheetView>
  </sheetViews>
  <sheetFormatPr defaultColWidth="9.140625" defaultRowHeight="12.75" outlineLevelRow="2"/>
  <cols>
    <col min="1" max="1" width="5.421875" style="0" customWidth="1"/>
    <col min="2" max="2" width="6.421875" style="0" customWidth="1"/>
    <col min="3" max="3" width="24.57421875" style="0" customWidth="1"/>
    <col min="4" max="6" width="12.28125" style="0" customWidth="1"/>
    <col min="7" max="7" width="12.8515625" style="0" customWidth="1"/>
    <col min="8" max="8" width="14.28125" style="0" customWidth="1"/>
    <col min="9" max="10" width="13.00390625" style="0" customWidth="1"/>
    <col min="11" max="11" width="11.8515625" style="239" customWidth="1"/>
    <col min="12" max="13" width="9.140625" style="47" customWidth="1"/>
    <col min="14" max="14" width="9.57421875" style="47" bestFit="1" customWidth="1"/>
    <col min="15" max="15" width="9.140625" style="47" customWidth="1"/>
  </cols>
  <sheetData>
    <row r="1" spans="1:11" ht="17.25" customHeight="1">
      <c r="A1" s="74" t="s">
        <v>276</v>
      </c>
      <c r="B1" s="74"/>
      <c r="C1" s="74"/>
      <c r="J1" s="47"/>
      <c r="K1" s="140"/>
    </row>
    <row r="2" spans="1:11" ht="20.25" customHeight="1">
      <c r="A2" s="1" t="s">
        <v>176</v>
      </c>
      <c r="C2" s="1"/>
      <c r="J2" s="47"/>
      <c r="K2" s="140"/>
    </row>
    <row r="3" spans="1:11" ht="20.25" customHeight="1">
      <c r="A3" s="1"/>
      <c r="C3" s="1"/>
      <c r="J3" s="47"/>
      <c r="K3" s="140"/>
    </row>
    <row r="4" spans="1:11" ht="21.75" customHeight="1">
      <c r="A4" s="207" t="s">
        <v>177</v>
      </c>
      <c r="B4" s="208"/>
      <c r="C4" s="207"/>
      <c r="D4" s="78" t="s">
        <v>178</v>
      </c>
      <c r="E4" s="78" t="s">
        <v>178</v>
      </c>
      <c r="F4" s="78" t="s">
        <v>178</v>
      </c>
      <c r="G4" s="78" t="s">
        <v>178</v>
      </c>
      <c r="H4" s="78" t="s">
        <v>178</v>
      </c>
      <c r="I4" s="78" t="s">
        <v>178</v>
      </c>
      <c r="J4" s="78" t="s">
        <v>178</v>
      </c>
      <c r="K4" s="78" t="s">
        <v>178</v>
      </c>
    </row>
    <row r="5" spans="1:11" ht="12.75">
      <c r="A5" s="3" t="s">
        <v>0</v>
      </c>
      <c r="B5" s="4" t="s">
        <v>1</v>
      </c>
      <c r="C5" s="4"/>
      <c r="D5" s="129" t="s">
        <v>199</v>
      </c>
      <c r="E5" s="129" t="s">
        <v>199</v>
      </c>
      <c r="F5" s="129" t="s">
        <v>199</v>
      </c>
      <c r="G5" s="5" t="s">
        <v>239</v>
      </c>
      <c r="H5" s="5" t="s">
        <v>250</v>
      </c>
      <c r="I5" s="5" t="s">
        <v>239</v>
      </c>
      <c r="J5" s="220" t="s">
        <v>239</v>
      </c>
      <c r="K5" s="253" t="s">
        <v>252</v>
      </c>
    </row>
    <row r="6" spans="1:11" ht="12.75">
      <c r="A6" s="6"/>
      <c r="B6" s="7"/>
      <c r="C6" s="7"/>
      <c r="D6" s="130" t="s">
        <v>229</v>
      </c>
      <c r="E6" s="130" t="s">
        <v>238</v>
      </c>
      <c r="F6" s="130">
        <v>2016</v>
      </c>
      <c r="G6" s="8" t="s">
        <v>240</v>
      </c>
      <c r="H6" s="8">
        <v>2017</v>
      </c>
      <c r="I6" s="8" t="s">
        <v>241</v>
      </c>
      <c r="J6" s="221" t="s">
        <v>242</v>
      </c>
      <c r="K6" s="254" t="s">
        <v>253</v>
      </c>
    </row>
    <row r="7" spans="1:11" ht="12.75">
      <c r="A7" s="9">
        <v>41</v>
      </c>
      <c r="B7" s="10">
        <v>223002</v>
      </c>
      <c r="C7" s="10" t="s">
        <v>2</v>
      </c>
      <c r="D7" s="106">
        <v>12830</v>
      </c>
      <c r="E7" s="106">
        <v>16065</v>
      </c>
      <c r="F7" s="106">
        <v>15548</v>
      </c>
      <c r="G7" s="86"/>
      <c r="H7" s="86"/>
      <c r="I7" s="86">
        <v>15500</v>
      </c>
      <c r="J7" s="86">
        <v>15500</v>
      </c>
      <c r="K7" s="86">
        <v>15500</v>
      </c>
    </row>
    <row r="8" spans="1:11" ht="12.75">
      <c r="A8" s="12">
        <v>41</v>
      </c>
      <c r="B8" s="10">
        <v>223001</v>
      </c>
      <c r="C8" s="10" t="s">
        <v>254</v>
      </c>
      <c r="D8" s="106">
        <v>1879</v>
      </c>
      <c r="E8" s="106">
        <v>1573</v>
      </c>
      <c r="F8" s="106">
        <v>2197</v>
      </c>
      <c r="G8" s="86">
        <v>20200</v>
      </c>
      <c r="H8" s="86">
        <v>20200</v>
      </c>
      <c r="I8" s="86">
        <v>1600</v>
      </c>
      <c r="J8" s="86">
        <v>1600</v>
      </c>
      <c r="K8" s="86">
        <v>1600</v>
      </c>
    </row>
    <row r="9" spans="1:11" ht="12.75">
      <c r="A9" s="12" t="s">
        <v>255</v>
      </c>
      <c r="B9" s="25">
        <v>223003</v>
      </c>
      <c r="C9" s="10" t="s">
        <v>256</v>
      </c>
      <c r="D9" s="106"/>
      <c r="E9" s="106"/>
      <c r="F9" s="106"/>
      <c r="G9" s="86"/>
      <c r="H9" s="86"/>
      <c r="I9" s="86">
        <v>19100</v>
      </c>
      <c r="J9" s="86">
        <v>19100</v>
      </c>
      <c r="K9" s="86">
        <v>19100</v>
      </c>
    </row>
    <row r="10" spans="1:11" ht="12.75">
      <c r="A10" s="12">
        <v>41</v>
      </c>
      <c r="B10" s="10">
        <v>292012</v>
      </c>
      <c r="C10" s="10" t="s">
        <v>246</v>
      </c>
      <c r="D10" s="106"/>
      <c r="E10" s="106"/>
      <c r="F10" s="106">
        <v>1295</v>
      </c>
      <c r="G10" s="86"/>
      <c r="H10" s="86"/>
      <c r="I10" s="86"/>
      <c r="J10" s="86"/>
      <c r="K10" s="86"/>
    </row>
    <row r="11" spans="1:11" ht="12.75">
      <c r="A11" s="13"/>
      <c r="B11" s="14"/>
      <c r="C11" s="14" t="s">
        <v>4</v>
      </c>
      <c r="D11" s="90">
        <f>SUM(D7:D8)</f>
        <v>14709</v>
      </c>
      <c r="E11" s="90">
        <f>SUM(E7:E8)</f>
        <v>17638</v>
      </c>
      <c r="F11" s="90">
        <f>SUM(F7:F10)</f>
        <v>19040</v>
      </c>
      <c r="G11" s="205">
        <f>SUM(G7:G8)</f>
        <v>20200</v>
      </c>
      <c r="H11" s="205">
        <f>SUM(H7:H8)</f>
        <v>20200</v>
      </c>
      <c r="I11" s="205">
        <v>36200</v>
      </c>
      <c r="J11" s="205">
        <v>36200</v>
      </c>
      <c r="K11" s="205">
        <v>36200</v>
      </c>
    </row>
    <row r="12" spans="1:11" ht="12.75">
      <c r="A12" s="279"/>
      <c r="B12" s="280"/>
      <c r="C12" s="280"/>
      <c r="D12" s="281"/>
      <c r="E12" s="281"/>
      <c r="F12" s="281"/>
      <c r="G12" s="282"/>
      <c r="H12" s="282"/>
      <c r="I12" s="282"/>
      <c r="J12" s="282"/>
      <c r="K12" s="282"/>
    </row>
    <row r="13" spans="1:11" ht="12.75">
      <c r="A13" s="289"/>
      <c r="B13" s="133"/>
      <c r="C13" s="133"/>
      <c r="D13" s="290"/>
      <c r="E13" s="290"/>
      <c r="F13" s="290"/>
      <c r="G13" s="291"/>
      <c r="H13" s="291"/>
      <c r="I13" s="291"/>
      <c r="J13" s="291"/>
      <c r="K13" s="291"/>
    </row>
    <row r="14" spans="4:11" ht="12.75">
      <c r="D14" s="78" t="s">
        <v>178</v>
      </c>
      <c r="E14" s="78" t="s">
        <v>178</v>
      </c>
      <c r="F14" s="78" t="s">
        <v>178</v>
      </c>
      <c r="G14" s="78" t="s">
        <v>178</v>
      </c>
      <c r="H14" s="78" t="s">
        <v>178</v>
      </c>
      <c r="I14" s="78" t="s">
        <v>178</v>
      </c>
      <c r="J14" s="78" t="s">
        <v>178</v>
      </c>
      <c r="K14" s="78" t="s">
        <v>178</v>
      </c>
    </row>
    <row r="15" spans="1:11" ht="12.75">
      <c r="A15" s="35" t="s">
        <v>0</v>
      </c>
      <c r="B15" s="15" t="s">
        <v>275</v>
      </c>
      <c r="C15" s="4"/>
      <c r="D15" s="129" t="s">
        <v>199</v>
      </c>
      <c r="E15" s="129" t="s">
        <v>199</v>
      </c>
      <c r="F15" s="129" t="s">
        <v>199</v>
      </c>
      <c r="G15" s="5" t="s">
        <v>239</v>
      </c>
      <c r="H15" s="246" t="s">
        <v>250</v>
      </c>
      <c r="I15" s="5" t="s">
        <v>239</v>
      </c>
      <c r="J15" s="220" t="s">
        <v>239</v>
      </c>
      <c r="K15" s="253" t="s">
        <v>252</v>
      </c>
    </row>
    <row r="16" spans="1:11" ht="12.75">
      <c r="A16" s="6"/>
      <c r="B16" s="16"/>
      <c r="C16" s="7"/>
      <c r="D16" s="130" t="s">
        <v>229</v>
      </c>
      <c r="E16" s="130" t="s">
        <v>238</v>
      </c>
      <c r="F16" s="241">
        <v>42735</v>
      </c>
      <c r="G16" s="8" t="s">
        <v>240</v>
      </c>
      <c r="H16" s="247">
        <v>2017</v>
      </c>
      <c r="I16" s="8" t="s">
        <v>241</v>
      </c>
      <c r="J16" s="221" t="s">
        <v>242</v>
      </c>
      <c r="K16" s="254" t="s">
        <v>253</v>
      </c>
    </row>
    <row r="17" spans="1:11" ht="12.75">
      <c r="A17" s="17"/>
      <c r="B17" s="14"/>
      <c r="C17" s="14" t="s">
        <v>5</v>
      </c>
      <c r="D17" s="121">
        <f>D19+D72</f>
        <v>186317</v>
      </c>
      <c r="E17" s="121">
        <f>E19+E72</f>
        <v>201642</v>
      </c>
      <c r="F17" s="121">
        <f>F19+F72</f>
        <v>207998</v>
      </c>
      <c r="G17" s="121">
        <f>G18+G72</f>
        <v>222160</v>
      </c>
      <c r="H17" s="248">
        <f>H18+H72</f>
        <v>225198</v>
      </c>
      <c r="I17" s="121">
        <v>256042</v>
      </c>
      <c r="J17" s="121">
        <v>256042</v>
      </c>
      <c r="K17" s="121">
        <v>256042</v>
      </c>
    </row>
    <row r="18" spans="1:11" ht="12.75">
      <c r="A18" s="157"/>
      <c r="B18" s="14"/>
      <c r="C18" s="14" t="s">
        <v>228</v>
      </c>
      <c r="D18" s="121">
        <f aca="true" t="shared" si="0" ref="D18:K18">D21+D26+D35+D67</f>
        <v>155785</v>
      </c>
      <c r="E18" s="121">
        <f t="shared" si="0"/>
        <v>166900</v>
      </c>
      <c r="F18" s="121">
        <f t="shared" si="0"/>
        <v>171954</v>
      </c>
      <c r="G18" s="121">
        <f t="shared" si="0"/>
        <v>182512</v>
      </c>
      <c r="H18" s="248">
        <f t="shared" si="0"/>
        <v>185550</v>
      </c>
      <c r="I18" s="121">
        <f t="shared" si="0"/>
        <v>194626</v>
      </c>
      <c r="J18" s="121">
        <f t="shared" si="0"/>
        <v>194626</v>
      </c>
      <c r="K18" s="121">
        <f t="shared" si="0"/>
        <v>194626</v>
      </c>
    </row>
    <row r="19" spans="1:11" ht="12.75">
      <c r="A19" s="162"/>
      <c r="B19" s="163" t="s">
        <v>6</v>
      </c>
      <c r="C19" s="163" t="s">
        <v>261</v>
      </c>
      <c r="D19" s="164">
        <f>D21+D26+D35+D67</f>
        <v>155785</v>
      </c>
      <c r="E19" s="164">
        <f>E21+E26+E35+E67</f>
        <v>166900</v>
      </c>
      <c r="F19" s="164">
        <f>F21+F26+F35+F67</f>
        <v>171954</v>
      </c>
      <c r="G19" s="164">
        <v>201960</v>
      </c>
      <c r="H19" s="260">
        <v>201960</v>
      </c>
      <c r="I19" s="164">
        <v>219842</v>
      </c>
      <c r="J19" s="164">
        <v>219842</v>
      </c>
      <c r="K19" s="164">
        <v>219842</v>
      </c>
    </row>
    <row r="20" spans="1:11" ht="12.75">
      <c r="A20" s="162"/>
      <c r="B20" s="163">
        <v>630</v>
      </c>
      <c r="C20" s="163" t="s">
        <v>220</v>
      </c>
      <c r="D20" s="164"/>
      <c r="E20" s="164"/>
      <c r="F20" s="164"/>
      <c r="G20" s="164">
        <v>20200</v>
      </c>
      <c r="H20" s="260">
        <v>20200</v>
      </c>
      <c r="I20" s="164">
        <v>36200</v>
      </c>
      <c r="J20" s="164">
        <v>36200</v>
      </c>
      <c r="K20" s="164">
        <v>36200</v>
      </c>
    </row>
    <row r="21" spans="1:11" ht="12.75">
      <c r="A21" s="12">
        <v>41</v>
      </c>
      <c r="B21" s="20">
        <v>610</v>
      </c>
      <c r="C21" s="20" t="s">
        <v>169</v>
      </c>
      <c r="D21" s="126">
        <f>SUM(D22:D25)</f>
        <v>90283</v>
      </c>
      <c r="E21" s="126">
        <f>SUM(E22:E25)</f>
        <v>89899</v>
      </c>
      <c r="F21" s="126">
        <f>SUM(F22:F25)</f>
        <v>96241</v>
      </c>
      <c r="G21" s="126">
        <f>SUM(G22:G25)</f>
        <v>97220</v>
      </c>
      <c r="H21" s="261">
        <f>SUM(H22:H25)</f>
        <v>97220</v>
      </c>
      <c r="I21" s="126">
        <v>102690</v>
      </c>
      <c r="J21" s="126">
        <v>102690</v>
      </c>
      <c r="K21" s="126">
        <v>102690</v>
      </c>
    </row>
    <row r="22" spans="1:11" ht="12.75" outlineLevel="1">
      <c r="A22" s="12">
        <v>41</v>
      </c>
      <c r="B22" s="10">
        <v>611</v>
      </c>
      <c r="C22" s="10" t="s">
        <v>8</v>
      </c>
      <c r="D22" s="86">
        <v>74754</v>
      </c>
      <c r="E22" s="86">
        <v>75042</v>
      </c>
      <c r="F22" s="86">
        <v>77386</v>
      </c>
      <c r="G22" s="86">
        <v>97220</v>
      </c>
      <c r="H22" s="262">
        <v>89570</v>
      </c>
      <c r="I22" s="86">
        <v>102690</v>
      </c>
      <c r="J22" s="86">
        <v>102690</v>
      </c>
      <c r="K22" s="86">
        <v>102690</v>
      </c>
    </row>
    <row r="23" spans="1:11" ht="12.75" outlineLevel="1">
      <c r="A23" s="12">
        <v>111</v>
      </c>
      <c r="B23" s="10">
        <v>611</v>
      </c>
      <c r="C23" s="10" t="s">
        <v>8</v>
      </c>
      <c r="D23" s="86">
        <v>6426</v>
      </c>
      <c r="E23" s="86">
        <v>6467</v>
      </c>
      <c r="F23" s="86">
        <v>4056</v>
      </c>
      <c r="G23" s="154">
        <v>0</v>
      </c>
      <c r="H23" s="263">
        <v>0</v>
      </c>
      <c r="I23" s="31"/>
      <c r="J23" s="31"/>
      <c r="K23" s="31"/>
    </row>
    <row r="24" spans="1:11" ht="12.75" outlineLevel="1">
      <c r="A24" s="12">
        <v>41</v>
      </c>
      <c r="B24" s="10">
        <v>612</v>
      </c>
      <c r="C24" s="10" t="s">
        <v>213</v>
      </c>
      <c r="D24" s="86">
        <v>9103</v>
      </c>
      <c r="E24" s="86">
        <v>8390</v>
      </c>
      <c r="F24" s="86">
        <v>6799</v>
      </c>
      <c r="G24" s="154">
        <v>0</v>
      </c>
      <c r="H24" s="262">
        <v>7550</v>
      </c>
      <c r="I24" s="31"/>
      <c r="J24" s="31"/>
      <c r="K24" s="31"/>
    </row>
    <row r="25" spans="1:11" ht="12.75" outlineLevel="1">
      <c r="A25" s="12">
        <v>41</v>
      </c>
      <c r="B25" s="10" t="s">
        <v>214</v>
      </c>
      <c r="C25" s="10" t="s">
        <v>215</v>
      </c>
      <c r="D25" s="86"/>
      <c r="E25" s="86"/>
      <c r="F25" s="86">
        <v>8000</v>
      </c>
      <c r="G25" s="154">
        <v>0</v>
      </c>
      <c r="H25" s="262">
        <v>100</v>
      </c>
      <c r="I25" s="31"/>
      <c r="J25" s="31"/>
      <c r="K25" s="31"/>
    </row>
    <row r="26" spans="1:11" ht="12.75">
      <c r="A26" s="12">
        <v>41</v>
      </c>
      <c r="B26" s="20">
        <v>620</v>
      </c>
      <c r="C26" s="20" t="s">
        <v>12</v>
      </c>
      <c r="D26" s="102">
        <f aca="true" t="shared" si="1" ref="D26:I26">SUM(D27:D34)</f>
        <v>32893</v>
      </c>
      <c r="E26" s="102">
        <f t="shared" si="1"/>
        <v>33492</v>
      </c>
      <c r="F26" s="102">
        <f>SUM(F27:F34)</f>
        <v>34854</v>
      </c>
      <c r="G26" s="102">
        <f>SUM(G27:G34)</f>
        <v>34222</v>
      </c>
      <c r="H26" s="264">
        <f>SUM(H27:H34)</f>
        <v>34222</v>
      </c>
      <c r="I26" s="102">
        <f t="shared" si="1"/>
        <v>36146</v>
      </c>
      <c r="J26" s="102">
        <f>SUM(J27:J34)</f>
        <v>36146</v>
      </c>
      <c r="K26" s="102">
        <f>SUM(K27:K34)</f>
        <v>36146</v>
      </c>
    </row>
    <row r="27" spans="1:14" ht="12.75" outlineLevel="1">
      <c r="A27" s="12">
        <v>41</v>
      </c>
      <c r="B27" s="10" t="s">
        <v>13</v>
      </c>
      <c r="C27" s="10" t="s">
        <v>14</v>
      </c>
      <c r="D27" s="86">
        <v>9277</v>
      </c>
      <c r="E27" s="86">
        <v>9570</v>
      </c>
      <c r="F27" s="86">
        <v>10582</v>
      </c>
      <c r="G27" s="86">
        <v>9722</v>
      </c>
      <c r="H27" s="262">
        <v>9722</v>
      </c>
      <c r="I27" s="86">
        <v>10666</v>
      </c>
      <c r="J27" s="86">
        <v>10666</v>
      </c>
      <c r="K27" s="86">
        <v>10666</v>
      </c>
      <c r="M27" s="235"/>
      <c r="N27" s="236"/>
    </row>
    <row r="28" spans="1:14" ht="12.75" outlineLevel="1">
      <c r="A28" s="12">
        <v>41</v>
      </c>
      <c r="B28" s="10">
        <v>625001</v>
      </c>
      <c r="C28" s="10" t="s">
        <v>15</v>
      </c>
      <c r="D28" s="86">
        <v>1298</v>
      </c>
      <c r="E28" s="86">
        <v>1337</v>
      </c>
      <c r="F28" s="86">
        <v>807</v>
      </c>
      <c r="G28" s="86">
        <v>1361</v>
      </c>
      <c r="H28" s="262">
        <v>1361</v>
      </c>
      <c r="I28" s="86">
        <v>1416</v>
      </c>
      <c r="J28" s="86">
        <v>1416</v>
      </c>
      <c r="K28" s="86">
        <v>1416</v>
      </c>
      <c r="M28" s="235"/>
      <c r="N28" s="236"/>
    </row>
    <row r="29" spans="1:14" ht="12.75" outlineLevel="1">
      <c r="A29" s="12">
        <v>41</v>
      </c>
      <c r="B29" s="10">
        <v>625002</v>
      </c>
      <c r="C29" s="10" t="s">
        <v>16</v>
      </c>
      <c r="D29" s="86">
        <v>13157</v>
      </c>
      <c r="E29" s="86">
        <v>13215</v>
      </c>
      <c r="F29" s="86">
        <v>13368</v>
      </c>
      <c r="G29" s="86">
        <v>13611</v>
      </c>
      <c r="H29" s="262">
        <v>13611</v>
      </c>
      <c r="I29" s="86">
        <v>14155</v>
      </c>
      <c r="J29" s="86">
        <v>14155</v>
      </c>
      <c r="K29" s="86">
        <v>14155</v>
      </c>
      <c r="M29" s="235"/>
      <c r="N29" s="236"/>
    </row>
    <row r="30" spans="1:14" ht="12.75" outlineLevel="1">
      <c r="A30" s="12">
        <v>41</v>
      </c>
      <c r="B30" s="10">
        <v>625003</v>
      </c>
      <c r="C30" s="10" t="s">
        <v>17</v>
      </c>
      <c r="D30" s="86">
        <v>751</v>
      </c>
      <c r="E30" s="86">
        <v>772</v>
      </c>
      <c r="F30" s="86">
        <v>846</v>
      </c>
      <c r="G30" s="86">
        <v>778</v>
      </c>
      <c r="H30" s="262">
        <v>778</v>
      </c>
      <c r="I30" s="86">
        <v>809</v>
      </c>
      <c r="J30" s="86">
        <v>809</v>
      </c>
      <c r="K30" s="86">
        <v>809</v>
      </c>
      <c r="M30" s="235"/>
      <c r="N30" s="236"/>
    </row>
    <row r="31" spans="1:14" ht="12.75" outlineLevel="1">
      <c r="A31" s="12">
        <v>41</v>
      </c>
      <c r="B31" s="10">
        <v>625004</v>
      </c>
      <c r="C31" s="10" t="s">
        <v>18</v>
      </c>
      <c r="D31" s="86">
        <v>2783</v>
      </c>
      <c r="E31" s="86">
        <v>2838</v>
      </c>
      <c r="F31" s="86">
        <v>3077</v>
      </c>
      <c r="G31" s="86">
        <v>2917</v>
      </c>
      <c r="H31" s="262">
        <v>2917</v>
      </c>
      <c r="I31" s="86">
        <v>3033</v>
      </c>
      <c r="J31" s="86">
        <v>3033</v>
      </c>
      <c r="K31" s="86">
        <v>3033</v>
      </c>
      <c r="M31" s="235"/>
      <c r="N31" s="236"/>
    </row>
    <row r="32" spans="1:14" ht="12.75" outlineLevel="1">
      <c r="A32" s="12">
        <v>41</v>
      </c>
      <c r="B32" s="10">
        <v>625005</v>
      </c>
      <c r="C32" s="10" t="s">
        <v>19</v>
      </c>
      <c r="D32" s="86">
        <v>928</v>
      </c>
      <c r="E32" s="86">
        <v>943</v>
      </c>
      <c r="F32" s="86">
        <v>1025</v>
      </c>
      <c r="G32" s="86">
        <v>972</v>
      </c>
      <c r="H32" s="262">
        <v>972</v>
      </c>
      <c r="I32" s="86">
        <v>1011</v>
      </c>
      <c r="J32" s="86">
        <v>1011</v>
      </c>
      <c r="K32" s="86">
        <v>1011</v>
      </c>
      <c r="M32" s="235"/>
      <c r="N32" s="236"/>
    </row>
    <row r="33" spans="1:14" ht="12.75" outlineLevel="1">
      <c r="A33" s="12">
        <v>41</v>
      </c>
      <c r="B33" s="10">
        <v>625007</v>
      </c>
      <c r="C33" s="10" t="s">
        <v>197</v>
      </c>
      <c r="D33" s="86">
        <v>4463</v>
      </c>
      <c r="E33" s="86">
        <v>4577</v>
      </c>
      <c r="F33" s="86">
        <v>4893</v>
      </c>
      <c r="G33" s="86">
        <v>4618</v>
      </c>
      <c r="H33" s="262">
        <v>4618</v>
      </c>
      <c r="I33" s="86">
        <v>4803</v>
      </c>
      <c r="J33" s="86">
        <v>4803</v>
      </c>
      <c r="K33" s="86">
        <v>4803</v>
      </c>
      <c r="M33" s="235"/>
      <c r="N33" s="236"/>
    </row>
    <row r="34" spans="1:14" ht="12.75" outlineLevel="1">
      <c r="A34" s="12">
        <v>41</v>
      </c>
      <c r="B34" s="10">
        <v>625006</v>
      </c>
      <c r="C34" s="10" t="s">
        <v>21</v>
      </c>
      <c r="D34" s="86">
        <v>236</v>
      </c>
      <c r="E34" s="86">
        <v>240</v>
      </c>
      <c r="F34" s="86">
        <v>256</v>
      </c>
      <c r="G34" s="86">
        <v>243</v>
      </c>
      <c r="H34" s="262">
        <v>243</v>
      </c>
      <c r="I34" s="86">
        <v>253</v>
      </c>
      <c r="J34" s="86">
        <v>253</v>
      </c>
      <c r="K34" s="86">
        <v>253</v>
      </c>
      <c r="N34" s="236"/>
    </row>
    <row r="35" spans="1:11" ht="12.75">
      <c r="A35" s="12">
        <v>41</v>
      </c>
      <c r="B35" s="20">
        <v>630</v>
      </c>
      <c r="C35" s="20" t="s">
        <v>22</v>
      </c>
      <c r="D35" s="127">
        <f aca="true" t="shared" si="2" ref="D35:K35">D36+D38+D43+D53+D59</f>
        <v>32609</v>
      </c>
      <c r="E35" s="127">
        <f t="shared" si="2"/>
        <v>42938</v>
      </c>
      <c r="F35" s="127">
        <f t="shared" si="2"/>
        <v>39135</v>
      </c>
      <c r="G35" s="127">
        <f t="shared" si="2"/>
        <v>50770</v>
      </c>
      <c r="H35" s="265">
        <f t="shared" si="2"/>
        <v>53808</v>
      </c>
      <c r="I35" s="127">
        <f t="shared" si="2"/>
        <v>55490</v>
      </c>
      <c r="J35" s="127">
        <f t="shared" si="2"/>
        <v>55490</v>
      </c>
      <c r="K35" s="127">
        <f t="shared" si="2"/>
        <v>55490</v>
      </c>
    </row>
    <row r="36" spans="1:11" ht="12.75">
      <c r="A36" s="12">
        <v>41</v>
      </c>
      <c r="B36" s="20">
        <v>631</v>
      </c>
      <c r="C36" s="20" t="s">
        <v>23</v>
      </c>
      <c r="D36" s="102"/>
      <c r="E36" s="102"/>
      <c r="F36" s="102">
        <f aca="true" t="shared" si="3" ref="F36:K36">SUM(F37)</f>
        <v>21</v>
      </c>
      <c r="G36" s="102">
        <f t="shared" si="3"/>
        <v>100</v>
      </c>
      <c r="H36" s="264">
        <f t="shared" si="3"/>
        <v>170</v>
      </c>
      <c r="I36" s="102">
        <f t="shared" si="3"/>
        <v>100</v>
      </c>
      <c r="J36" s="102">
        <f t="shared" si="3"/>
        <v>100</v>
      </c>
      <c r="K36" s="102">
        <f t="shared" si="3"/>
        <v>100</v>
      </c>
    </row>
    <row r="37" spans="1:11" ht="12.75">
      <c r="A37" s="12">
        <v>41</v>
      </c>
      <c r="B37" s="10">
        <v>631001</v>
      </c>
      <c r="C37" s="10" t="s">
        <v>24</v>
      </c>
      <c r="D37" s="86"/>
      <c r="E37" s="86"/>
      <c r="F37" s="86">
        <v>21</v>
      </c>
      <c r="G37" s="86">
        <v>100</v>
      </c>
      <c r="H37" s="262">
        <v>170</v>
      </c>
      <c r="I37" s="86">
        <v>100</v>
      </c>
      <c r="J37" s="86">
        <v>100</v>
      </c>
      <c r="K37" s="86">
        <v>100</v>
      </c>
    </row>
    <row r="38" spans="1:11" ht="12.75">
      <c r="A38" s="12">
        <v>41</v>
      </c>
      <c r="B38" s="20">
        <v>632</v>
      </c>
      <c r="C38" s="20" t="s">
        <v>25</v>
      </c>
      <c r="D38" s="102">
        <f aca="true" t="shared" si="4" ref="D38:I38">SUM(D39:D42)</f>
        <v>7957</v>
      </c>
      <c r="E38" s="102">
        <f t="shared" si="4"/>
        <v>14937</v>
      </c>
      <c r="F38" s="102">
        <f t="shared" si="4"/>
        <v>15923</v>
      </c>
      <c r="G38" s="102">
        <f t="shared" si="4"/>
        <v>14850</v>
      </c>
      <c r="H38" s="264">
        <f>SUM(H39:H42)</f>
        <v>20762</v>
      </c>
      <c r="I38" s="102">
        <f t="shared" si="4"/>
        <v>14850</v>
      </c>
      <c r="J38" s="102">
        <f>SUM(J39:J42)</f>
        <v>14850</v>
      </c>
      <c r="K38" s="102">
        <f>SUM(K39:K42)</f>
        <v>14850</v>
      </c>
    </row>
    <row r="39" spans="1:11" ht="12.75" outlineLevel="1">
      <c r="A39" s="12">
        <v>41</v>
      </c>
      <c r="B39" s="10">
        <v>632001</v>
      </c>
      <c r="C39" s="10" t="s">
        <v>26</v>
      </c>
      <c r="D39" s="86">
        <v>7077</v>
      </c>
      <c r="E39" s="86">
        <v>13203</v>
      </c>
      <c r="F39" s="86">
        <v>3154</v>
      </c>
      <c r="G39" s="86">
        <v>3100</v>
      </c>
      <c r="H39" s="262">
        <v>3350</v>
      </c>
      <c r="I39" s="86">
        <v>3100</v>
      </c>
      <c r="J39" s="86">
        <v>3100</v>
      </c>
      <c r="K39" s="86">
        <v>3100</v>
      </c>
    </row>
    <row r="40" spans="1:11" ht="12.75" outlineLevel="1">
      <c r="A40" s="12">
        <v>41</v>
      </c>
      <c r="B40" s="10" t="s">
        <v>236</v>
      </c>
      <c r="C40" s="10" t="s">
        <v>258</v>
      </c>
      <c r="D40" s="86">
        <v>127</v>
      </c>
      <c r="E40" s="86">
        <v>244</v>
      </c>
      <c r="F40" s="86">
        <v>11454</v>
      </c>
      <c r="G40" s="86">
        <v>10200</v>
      </c>
      <c r="H40" s="262">
        <v>15412</v>
      </c>
      <c r="I40" s="86">
        <v>10200</v>
      </c>
      <c r="J40" s="86">
        <v>10200</v>
      </c>
      <c r="K40" s="86">
        <v>10200</v>
      </c>
    </row>
    <row r="41" spans="1:11" ht="12.75" outlineLevel="1">
      <c r="A41" s="12">
        <v>41</v>
      </c>
      <c r="B41" s="10">
        <v>632002</v>
      </c>
      <c r="C41" s="10" t="s">
        <v>28</v>
      </c>
      <c r="D41" s="86">
        <v>532</v>
      </c>
      <c r="E41" s="86">
        <v>1151</v>
      </c>
      <c r="F41" s="86">
        <v>709</v>
      </c>
      <c r="G41" s="86">
        <v>1200</v>
      </c>
      <c r="H41" s="262">
        <v>1200</v>
      </c>
      <c r="I41" s="86">
        <v>1200</v>
      </c>
      <c r="J41" s="86">
        <v>1200</v>
      </c>
      <c r="K41" s="86">
        <v>1200</v>
      </c>
    </row>
    <row r="42" spans="1:11" ht="12.75" outlineLevel="1">
      <c r="A42" s="12">
        <v>41</v>
      </c>
      <c r="B42" s="10">
        <v>632003</v>
      </c>
      <c r="C42" s="10" t="s">
        <v>29</v>
      </c>
      <c r="D42" s="86">
        <v>221</v>
      </c>
      <c r="E42" s="86">
        <v>339</v>
      </c>
      <c r="F42" s="86">
        <v>606</v>
      </c>
      <c r="G42" s="86">
        <v>350</v>
      </c>
      <c r="H42" s="262">
        <v>800</v>
      </c>
      <c r="I42" s="86">
        <v>350</v>
      </c>
      <c r="J42" s="86">
        <v>350</v>
      </c>
      <c r="K42" s="86">
        <v>350</v>
      </c>
    </row>
    <row r="43" spans="1:11" ht="12.75">
      <c r="A43" s="12">
        <v>41</v>
      </c>
      <c r="B43" s="20">
        <v>633</v>
      </c>
      <c r="C43" s="20" t="s">
        <v>30</v>
      </c>
      <c r="D43" s="102">
        <f aca="true" t="shared" si="5" ref="D43:K43">SUM(D44:D52)</f>
        <v>6308</v>
      </c>
      <c r="E43" s="102">
        <f t="shared" si="5"/>
        <v>14558</v>
      </c>
      <c r="F43" s="102">
        <f t="shared" si="5"/>
        <v>7520</v>
      </c>
      <c r="G43" s="102">
        <f t="shared" si="5"/>
        <v>8200</v>
      </c>
      <c r="H43" s="264">
        <f t="shared" si="5"/>
        <v>9188</v>
      </c>
      <c r="I43" s="102">
        <f t="shared" si="5"/>
        <v>5200</v>
      </c>
      <c r="J43" s="102">
        <f t="shared" si="5"/>
        <v>5200</v>
      </c>
      <c r="K43" s="102">
        <f t="shared" si="5"/>
        <v>5200</v>
      </c>
    </row>
    <row r="44" spans="1:11" ht="12.75" outlineLevel="1">
      <c r="A44" s="12">
        <v>41</v>
      </c>
      <c r="B44" s="10">
        <v>633001</v>
      </c>
      <c r="C44" s="10" t="s">
        <v>31</v>
      </c>
      <c r="D44" s="86">
        <v>42</v>
      </c>
      <c r="E44" s="86">
        <v>1079</v>
      </c>
      <c r="F44" s="86"/>
      <c r="G44" s="86">
        <v>1000</v>
      </c>
      <c r="H44" s="262">
        <v>0</v>
      </c>
      <c r="I44" s="86">
        <v>1000</v>
      </c>
      <c r="J44" s="86">
        <v>1000</v>
      </c>
      <c r="K44" s="86">
        <v>1000</v>
      </c>
    </row>
    <row r="45" spans="1:11" ht="12.75" outlineLevel="1">
      <c r="A45" s="12">
        <v>41</v>
      </c>
      <c r="B45" s="10">
        <v>633002</v>
      </c>
      <c r="C45" s="10" t="s">
        <v>32</v>
      </c>
      <c r="D45" s="86">
        <v>4883</v>
      </c>
      <c r="E45" s="86"/>
      <c r="F45" s="86">
        <v>1367</v>
      </c>
      <c r="G45" s="86">
        <v>300</v>
      </c>
      <c r="H45" s="262">
        <v>0</v>
      </c>
      <c r="I45" s="86">
        <v>300</v>
      </c>
      <c r="J45" s="86">
        <v>300</v>
      </c>
      <c r="K45" s="86">
        <v>300</v>
      </c>
    </row>
    <row r="46" spans="1:11" ht="12.75" outlineLevel="1">
      <c r="A46" s="12">
        <v>41</v>
      </c>
      <c r="B46" s="10">
        <v>633004</v>
      </c>
      <c r="C46" s="10" t="s">
        <v>170</v>
      </c>
      <c r="D46" s="86"/>
      <c r="E46" s="86"/>
      <c r="F46" s="86"/>
      <c r="G46" s="86">
        <v>500</v>
      </c>
      <c r="H46" s="262">
        <v>0</v>
      </c>
      <c r="I46" s="86">
        <v>500</v>
      </c>
      <c r="J46" s="86">
        <v>500</v>
      </c>
      <c r="K46" s="86">
        <v>500</v>
      </c>
    </row>
    <row r="47" spans="1:11" ht="12.75" outlineLevel="1">
      <c r="A47" s="12">
        <v>41</v>
      </c>
      <c r="B47" s="10">
        <v>633006</v>
      </c>
      <c r="C47" s="10" t="s">
        <v>33</v>
      </c>
      <c r="D47" s="86">
        <v>1220</v>
      </c>
      <c r="E47" s="86">
        <v>3129</v>
      </c>
      <c r="F47" s="86">
        <v>3473</v>
      </c>
      <c r="G47" s="86">
        <v>3200</v>
      </c>
      <c r="H47" s="262">
        <v>2000</v>
      </c>
      <c r="I47" s="86">
        <v>200</v>
      </c>
      <c r="J47" s="86">
        <v>200</v>
      </c>
      <c r="K47" s="86">
        <v>200</v>
      </c>
    </row>
    <row r="48" spans="1:11" ht="12.75" outlineLevel="1">
      <c r="A48" s="12">
        <v>41</v>
      </c>
      <c r="B48" s="10" t="s">
        <v>237</v>
      </c>
      <c r="C48" s="10" t="s">
        <v>33</v>
      </c>
      <c r="D48" s="86"/>
      <c r="E48" s="86">
        <v>4967</v>
      </c>
      <c r="F48" s="86">
        <v>1006</v>
      </c>
      <c r="G48" s="86">
        <v>1500</v>
      </c>
      <c r="H48" s="262">
        <v>3000</v>
      </c>
      <c r="I48" s="86">
        <v>1500</v>
      </c>
      <c r="J48" s="86">
        <v>1500</v>
      </c>
      <c r="K48" s="86">
        <v>1500</v>
      </c>
    </row>
    <row r="49" spans="1:11" ht="12.75" outlineLevel="1">
      <c r="A49" s="12">
        <v>41</v>
      </c>
      <c r="B49" s="10">
        <v>633009</v>
      </c>
      <c r="C49" s="10" t="s">
        <v>34</v>
      </c>
      <c r="D49" s="86">
        <v>58</v>
      </c>
      <c r="E49" s="86">
        <v>433</v>
      </c>
      <c r="F49" s="86">
        <v>1390</v>
      </c>
      <c r="G49" s="86">
        <v>1000</v>
      </c>
      <c r="H49" s="262">
        <v>500</v>
      </c>
      <c r="I49" s="86">
        <v>1000</v>
      </c>
      <c r="J49" s="86">
        <v>1000</v>
      </c>
      <c r="K49" s="86">
        <v>1000</v>
      </c>
    </row>
    <row r="50" spans="1:11" ht="12.75" outlineLevel="1">
      <c r="A50" s="12">
        <v>41</v>
      </c>
      <c r="B50" s="10">
        <v>633010</v>
      </c>
      <c r="C50" s="10" t="s">
        <v>35</v>
      </c>
      <c r="D50" s="86">
        <v>89</v>
      </c>
      <c r="E50" s="86">
        <v>4340</v>
      </c>
      <c r="F50" s="86"/>
      <c r="G50" s="86"/>
      <c r="H50" s="262">
        <v>3038</v>
      </c>
      <c r="I50" s="86"/>
      <c r="J50" s="86"/>
      <c r="K50" s="86"/>
    </row>
    <row r="51" spans="1:11" ht="12.75" outlineLevel="1">
      <c r="A51" s="12">
        <v>41</v>
      </c>
      <c r="B51" s="10">
        <v>633010</v>
      </c>
      <c r="C51" s="10" t="s">
        <v>35</v>
      </c>
      <c r="D51" s="86">
        <v>0</v>
      </c>
      <c r="E51" s="86">
        <v>602</v>
      </c>
      <c r="F51" s="86">
        <v>90</v>
      </c>
      <c r="G51" s="86">
        <v>600</v>
      </c>
      <c r="H51" s="262">
        <v>500</v>
      </c>
      <c r="I51" s="86">
        <v>600</v>
      </c>
      <c r="J51" s="86">
        <v>600</v>
      </c>
      <c r="K51" s="86">
        <v>600</v>
      </c>
    </row>
    <row r="52" spans="1:11" ht="12.75" outlineLevel="1">
      <c r="A52" s="12">
        <v>41</v>
      </c>
      <c r="B52" s="10">
        <v>633015</v>
      </c>
      <c r="C52" s="10" t="s">
        <v>36</v>
      </c>
      <c r="D52" s="86">
        <v>16</v>
      </c>
      <c r="E52" s="86">
        <v>8</v>
      </c>
      <c r="F52" s="86">
        <v>194</v>
      </c>
      <c r="G52" s="86">
        <v>100</v>
      </c>
      <c r="H52" s="262">
        <v>150</v>
      </c>
      <c r="I52" s="86">
        <v>100</v>
      </c>
      <c r="J52" s="86">
        <v>100</v>
      </c>
      <c r="K52" s="86">
        <v>100</v>
      </c>
    </row>
    <row r="53" spans="1:11" ht="12.75">
      <c r="A53" s="12">
        <v>41</v>
      </c>
      <c r="B53" s="20">
        <v>635</v>
      </c>
      <c r="C53" s="20" t="s">
        <v>37</v>
      </c>
      <c r="D53" s="102">
        <f aca="true" t="shared" si="6" ref="D53:I53">SUM(D54:D58)</f>
        <v>10995</v>
      </c>
      <c r="E53" s="102">
        <f t="shared" si="6"/>
        <v>1599</v>
      </c>
      <c r="F53" s="102">
        <f>SUM(F54:F58)</f>
        <v>2128</v>
      </c>
      <c r="G53" s="102">
        <f t="shared" si="6"/>
        <v>14780</v>
      </c>
      <c r="H53" s="264">
        <f>SUM(H54:H58)</f>
        <v>13673</v>
      </c>
      <c r="I53" s="102">
        <f t="shared" si="6"/>
        <v>22500</v>
      </c>
      <c r="J53" s="102">
        <f>SUM(J54:J58)</f>
        <v>22500</v>
      </c>
      <c r="K53" s="102">
        <f>SUM(K54:K58)</f>
        <v>22500</v>
      </c>
    </row>
    <row r="54" spans="1:11" ht="12.75" outlineLevel="1">
      <c r="A54" s="12">
        <v>41</v>
      </c>
      <c r="B54" s="10">
        <v>635002</v>
      </c>
      <c r="C54" s="10" t="s">
        <v>200</v>
      </c>
      <c r="D54" s="86">
        <v>306</v>
      </c>
      <c r="E54" s="86"/>
      <c r="F54" s="86">
        <v>75</v>
      </c>
      <c r="G54" s="86">
        <v>13780</v>
      </c>
      <c r="H54" s="262">
        <v>0</v>
      </c>
      <c r="I54" s="86">
        <v>200</v>
      </c>
      <c r="J54" s="86">
        <v>200</v>
      </c>
      <c r="K54" s="86">
        <v>200</v>
      </c>
    </row>
    <row r="55" spans="1:11" ht="12.75" outlineLevel="1">
      <c r="A55" s="12">
        <v>41</v>
      </c>
      <c r="B55" s="10">
        <v>635004</v>
      </c>
      <c r="C55" s="10" t="s">
        <v>40</v>
      </c>
      <c r="D55" s="86">
        <v>438</v>
      </c>
      <c r="E55" s="86">
        <v>1267</v>
      </c>
      <c r="F55" s="86">
        <v>1255</v>
      </c>
      <c r="G55" s="86">
        <v>1000</v>
      </c>
      <c r="H55" s="262">
        <v>0</v>
      </c>
      <c r="I55" s="86">
        <v>0</v>
      </c>
      <c r="J55" s="86">
        <v>0</v>
      </c>
      <c r="K55" s="86">
        <v>0</v>
      </c>
    </row>
    <row r="56" spans="1:11" ht="12.75" outlineLevel="1">
      <c r="A56" s="12">
        <v>41</v>
      </c>
      <c r="B56" s="10">
        <v>635005</v>
      </c>
      <c r="C56" s="10" t="s">
        <v>41</v>
      </c>
      <c r="D56" s="86">
        <v>1183</v>
      </c>
      <c r="E56" s="86"/>
      <c r="F56" s="86"/>
      <c r="G56" s="86"/>
      <c r="H56" s="262">
        <v>350</v>
      </c>
      <c r="I56" s="86">
        <v>500</v>
      </c>
      <c r="J56" s="86">
        <v>500</v>
      </c>
      <c r="K56" s="86">
        <v>500</v>
      </c>
    </row>
    <row r="57" spans="1:11" ht="12.75" outlineLevel="1">
      <c r="A57" s="12">
        <v>41</v>
      </c>
      <c r="B57" s="10">
        <v>635006</v>
      </c>
      <c r="C57" s="10" t="s">
        <v>200</v>
      </c>
      <c r="D57" s="86">
        <v>9068</v>
      </c>
      <c r="E57" s="86">
        <v>332</v>
      </c>
      <c r="F57" s="86">
        <v>798</v>
      </c>
      <c r="G57" s="86">
        <v>0</v>
      </c>
      <c r="H57" s="262">
        <v>13323</v>
      </c>
      <c r="I57" s="86">
        <v>21800</v>
      </c>
      <c r="J57" s="86">
        <v>21800</v>
      </c>
      <c r="K57" s="86">
        <v>21800</v>
      </c>
    </row>
    <row r="58" spans="1:11" ht="12.75" outlineLevel="1">
      <c r="A58" s="12"/>
      <c r="B58" s="10"/>
      <c r="C58" s="10"/>
      <c r="D58" s="86"/>
      <c r="E58" s="86"/>
      <c r="F58" s="86"/>
      <c r="G58" s="86"/>
      <c r="H58" s="262"/>
      <c r="I58" s="86"/>
      <c r="J58" s="86"/>
      <c r="K58" s="86"/>
    </row>
    <row r="59" spans="1:11" ht="12.75">
      <c r="A59" s="12">
        <v>41</v>
      </c>
      <c r="B59" s="20">
        <v>637</v>
      </c>
      <c r="C59" s="20" t="s">
        <v>43</v>
      </c>
      <c r="D59" s="102">
        <f aca="true" t="shared" si="7" ref="D59:I59">SUM(D60:D66)</f>
        <v>7349</v>
      </c>
      <c r="E59" s="102">
        <f t="shared" si="7"/>
        <v>11844</v>
      </c>
      <c r="F59" s="102">
        <f t="shared" si="7"/>
        <v>13543</v>
      </c>
      <c r="G59" s="102">
        <f t="shared" si="7"/>
        <v>12840</v>
      </c>
      <c r="H59" s="264">
        <f>SUM(H60:H66)</f>
        <v>10015</v>
      </c>
      <c r="I59" s="102">
        <f t="shared" si="7"/>
        <v>12840</v>
      </c>
      <c r="J59" s="102">
        <f>SUM(J60:J66)</f>
        <v>12840</v>
      </c>
      <c r="K59" s="102">
        <f>SUM(K60:K66)</f>
        <v>12840</v>
      </c>
    </row>
    <row r="60" spans="1:11" ht="12.75" outlineLevel="1">
      <c r="A60" s="12">
        <v>41</v>
      </c>
      <c r="B60" s="10">
        <v>637004</v>
      </c>
      <c r="C60" s="10" t="s">
        <v>45</v>
      </c>
      <c r="D60" s="86">
        <v>630</v>
      </c>
      <c r="E60" s="86">
        <f>2176+184</f>
        <v>2360</v>
      </c>
      <c r="F60" s="86">
        <v>2165</v>
      </c>
      <c r="G60" s="86">
        <v>2000</v>
      </c>
      <c r="H60" s="262">
        <v>1775</v>
      </c>
      <c r="I60" s="86">
        <v>2000</v>
      </c>
      <c r="J60" s="86">
        <v>2000</v>
      </c>
      <c r="K60" s="86">
        <v>2000</v>
      </c>
    </row>
    <row r="61" spans="1:11" ht="12.75" outlineLevel="1">
      <c r="A61" s="12">
        <v>41</v>
      </c>
      <c r="B61" s="10">
        <v>637005</v>
      </c>
      <c r="C61" s="10" t="s">
        <v>46</v>
      </c>
      <c r="D61" s="86">
        <v>100</v>
      </c>
      <c r="E61" s="86">
        <v>440</v>
      </c>
      <c r="F61" s="86">
        <v>442</v>
      </c>
      <c r="G61" s="86">
        <v>440</v>
      </c>
      <c r="H61" s="262">
        <v>440</v>
      </c>
      <c r="I61" s="86">
        <v>440</v>
      </c>
      <c r="J61" s="86">
        <v>440</v>
      </c>
      <c r="K61" s="86">
        <v>440</v>
      </c>
    </row>
    <row r="62" spans="1:11" ht="12.75" outlineLevel="1">
      <c r="A62" s="12">
        <v>41</v>
      </c>
      <c r="B62" s="10">
        <v>637012</v>
      </c>
      <c r="C62" s="10" t="s">
        <v>47</v>
      </c>
      <c r="D62" s="86">
        <v>1034</v>
      </c>
      <c r="E62" s="86">
        <v>1119</v>
      </c>
      <c r="F62" s="86">
        <v>1117</v>
      </c>
      <c r="G62" s="86">
        <v>1200</v>
      </c>
      <c r="H62" s="262">
        <v>1100</v>
      </c>
      <c r="I62" s="86">
        <v>1200</v>
      </c>
      <c r="J62" s="86">
        <v>1200</v>
      </c>
      <c r="K62" s="86">
        <v>1200</v>
      </c>
    </row>
    <row r="63" spans="1:11" ht="12.75" outlineLevel="1">
      <c r="A63" s="12"/>
      <c r="B63" s="10">
        <v>637015</v>
      </c>
      <c r="C63" s="10" t="s">
        <v>48</v>
      </c>
      <c r="D63" s="86"/>
      <c r="E63" s="86">
        <v>483</v>
      </c>
      <c r="F63" s="86">
        <v>560</v>
      </c>
      <c r="G63" s="86">
        <v>500</v>
      </c>
      <c r="H63" s="262">
        <v>1600</v>
      </c>
      <c r="I63" s="86">
        <v>500</v>
      </c>
      <c r="J63" s="86">
        <v>500</v>
      </c>
      <c r="K63" s="86">
        <v>500</v>
      </c>
    </row>
    <row r="64" spans="1:11" ht="12.75" outlineLevel="1">
      <c r="A64" s="12">
        <v>41</v>
      </c>
      <c r="B64" s="10">
        <v>637014</v>
      </c>
      <c r="C64" s="10" t="s">
        <v>49</v>
      </c>
      <c r="D64" s="86">
        <v>1911</v>
      </c>
      <c r="E64" s="86">
        <v>1648</v>
      </c>
      <c r="F64" s="86">
        <v>1704</v>
      </c>
      <c r="G64" s="86">
        <v>1700</v>
      </c>
      <c r="H64" s="262">
        <v>2100</v>
      </c>
      <c r="I64" s="86">
        <v>1700</v>
      </c>
      <c r="J64" s="86">
        <v>1700</v>
      </c>
      <c r="K64" s="86">
        <v>1700</v>
      </c>
    </row>
    <row r="65" spans="1:11" ht="12.75" outlineLevel="1">
      <c r="A65" s="12">
        <v>41</v>
      </c>
      <c r="B65" s="10">
        <v>637016</v>
      </c>
      <c r="C65" s="10" t="s">
        <v>50</v>
      </c>
      <c r="D65" s="86">
        <v>959</v>
      </c>
      <c r="E65" s="86">
        <v>949</v>
      </c>
      <c r="F65" s="86">
        <v>1030</v>
      </c>
      <c r="G65" s="86">
        <v>1000</v>
      </c>
      <c r="H65" s="262">
        <v>0</v>
      </c>
      <c r="I65" s="86">
        <v>1000</v>
      </c>
      <c r="J65" s="86">
        <v>1000</v>
      </c>
      <c r="K65" s="86">
        <v>1000</v>
      </c>
    </row>
    <row r="66" spans="1:11" ht="12.75" outlineLevel="1">
      <c r="A66" s="12">
        <v>41</v>
      </c>
      <c r="B66" s="10">
        <v>637027</v>
      </c>
      <c r="C66" s="10" t="s">
        <v>51</v>
      </c>
      <c r="D66" s="86">
        <v>2715</v>
      </c>
      <c r="E66" s="86">
        <v>4845</v>
      </c>
      <c r="F66" s="86">
        <v>6525</v>
      </c>
      <c r="G66" s="86">
        <v>6000</v>
      </c>
      <c r="H66" s="262">
        <v>3000</v>
      </c>
      <c r="I66" s="86">
        <v>6000</v>
      </c>
      <c r="J66" s="86">
        <v>6000</v>
      </c>
      <c r="K66" s="86">
        <v>6000</v>
      </c>
    </row>
    <row r="67" spans="1:11" ht="12.75">
      <c r="A67" s="12">
        <v>41</v>
      </c>
      <c r="B67" s="20">
        <v>642</v>
      </c>
      <c r="C67" s="20" t="s">
        <v>52</v>
      </c>
      <c r="D67" s="102">
        <f aca="true" t="shared" si="8" ref="D67:K67">SUM(D68:D68)</f>
        <v>0</v>
      </c>
      <c r="E67" s="102">
        <f t="shared" si="8"/>
        <v>571</v>
      </c>
      <c r="F67" s="102">
        <f>SUM(F68:F69)</f>
        <v>1724</v>
      </c>
      <c r="G67" s="102">
        <f t="shared" si="8"/>
        <v>300</v>
      </c>
      <c r="H67" s="264">
        <f t="shared" si="8"/>
        <v>300</v>
      </c>
      <c r="I67" s="102">
        <f t="shared" si="8"/>
        <v>300</v>
      </c>
      <c r="J67" s="102">
        <f t="shared" si="8"/>
        <v>300</v>
      </c>
      <c r="K67" s="102">
        <f t="shared" si="8"/>
        <v>300</v>
      </c>
    </row>
    <row r="68" spans="1:11" ht="12.75">
      <c r="A68" s="12">
        <v>41</v>
      </c>
      <c r="B68" s="10">
        <v>642015</v>
      </c>
      <c r="C68" s="10" t="s">
        <v>53</v>
      </c>
      <c r="D68" s="86">
        <v>0</v>
      </c>
      <c r="E68" s="86">
        <v>571</v>
      </c>
      <c r="F68" s="86">
        <v>1447</v>
      </c>
      <c r="G68" s="86">
        <v>300</v>
      </c>
      <c r="H68" s="262">
        <v>300</v>
      </c>
      <c r="I68" s="86">
        <v>300</v>
      </c>
      <c r="J68" s="86">
        <v>300</v>
      </c>
      <c r="K68" s="86">
        <v>300</v>
      </c>
    </row>
    <row r="69" spans="1:11" ht="12.75">
      <c r="A69" s="31"/>
      <c r="B69" s="10">
        <v>642013</v>
      </c>
      <c r="C69" s="10" t="s">
        <v>247</v>
      </c>
      <c r="D69" s="11"/>
      <c r="E69" s="11"/>
      <c r="F69" s="86">
        <v>277</v>
      </c>
      <c r="G69" s="31"/>
      <c r="H69" s="266"/>
      <c r="I69" s="31"/>
      <c r="J69" s="31"/>
      <c r="K69" s="31"/>
    </row>
    <row r="70" spans="2:11" ht="12.75">
      <c r="B70" s="22"/>
      <c r="C70" s="22"/>
      <c r="D70" s="76"/>
      <c r="E70" s="76"/>
      <c r="F70" s="76"/>
      <c r="K70" s="47"/>
    </row>
    <row r="71" spans="1:11" ht="12.75">
      <c r="A71" s="1" t="s">
        <v>231</v>
      </c>
      <c r="B71" s="23"/>
      <c r="C71" s="23"/>
      <c r="D71" s="75" t="s">
        <v>178</v>
      </c>
      <c r="E71" s="75" t="s">
        <v>178</v>
      </c>
      <c r="F71" s="75" t="s">
        <v>178</v>
      </c>
      <c r="G71" s="75" t="s">
        <v>178</v>
      </c>
      <c r="H71" s="75" t="s">
        <v>178</v>
      </c>
      <c r="I71" s="75" t="s">
        <v>178</v>
      </c>
      <c r="J71" s="75" t="s">
        <v>178</v>
      </c>
      <c r="K71" s="75" t="s">
        <v>178</v>
      </c>
    </row>
    <row r="72" spans="1:11" ht="12.75">
      <c r="A72" s="35" t="s">
        <v>0</v>
      </c>
      <c r="B72" s="14" t="s">
        <v>54</v>
      </c>
      <c r="C72" s="14" t="s">
        <v>55</v>
      </c>
      <c r="D72" s="103">
        <f aca="true" t="shared" si="9" ref="D72:I72">D73+D77+D86+D101</f>
        <v>30532</v>
      </c>
      <c r="E72" s="103">
        <f t="shared" si="9"/>
        <v>34742</v>
      </c>
      <c r="F72" s="103">
        <f t="shared" si="9"/>
        <v>36044</v>
      </c>
      <c r="G72" s="103">
        <f t="shared" si="9"/>
        <v>39648</v>
      </c>
      <c r="H72" s="249">
        <f>H73+H77+H86+H101</f>
        <v>39648</v>
      </c>
      <c r="I72" s="103">
        <f t="shared" si="9"/>
        <v>61416</v>
      </c>
      <c r="J72" s="103">
        <f>J73+J77+J86+J101</f>
        <v>61416</v>
      </c>
      <c r="K72" s="103">
        <f>K73+K77+K86+K101</f>
        <v>61416</v>
      </c>
    </row>
    <row r="73" spans="1:11" ht="12.75">
      <c r="A73" s="25">
        <v>41</v>
      </c>
      <c r="B73" s="20">
        <v>610</v>
      </c>
      <c r="C73" s="20" t="s">
        <v>56</v>
      </c>
      <c r="D73" s="91">
        <f aca="true" t="shared" si="10" ref="D73:I73">SUM(D74:D76)</f>
        <v>19830</v>
      </c>
      <c r="E73" s="91">
        <f t="shared" si="10"/>
        <v>21457</v>
      </c>
      <c r="F73" s="91">
        <f t="shared" si="10"/>
        <v>24034</v>
      </c>
      <c r="G73" s="91">
        <f t="shared" si="10"/>
        <v>21965</v>
      </c>
      <c r="H73" s="260">
        <f>SUM(H74:H76)</f>
        <v>21965</v>
      </c>
      <c r="I73" s="91">
        <f t="shared" si="10"/>
        <v>23940</v>
      </c>
      <c r="J73" s="91">
        <f>SUM(J74:J76)</f>
        <v>23940</v>
      </c>
      <c r="K73" s="91">
        <f>SUM(K74:K76)</f>
        <v>23940</v>
      </c>
    </row>
    <row r="74" spans="1:11" ht="12.75" outlineLevel="1">
      <c r="A74" s="25">
        <v>41</v>
      </c>
      <c r="B74" s="10">
        <v>611</v>
      </c>
      <c r="C74" s="10" t="s">
        <v>8</v>
      </c>
      <c r="D74" s="86">
        <v>16773</v>
      </c>
      <c r="E74" s="86">
        <v>17815</v>
      </c>
      <c r="F74" s="86">
        <v>19532</v>
      </c>
      <c r="G74" s="86">
        <v>21965</v>
      </c>
      <c r="H74" s="262">
        <v>20935</v>
      </c>
      <c r="I74" s="86">
        <v>23940</v>
      </c>
      <c r="J74" s="86">
        <v>23940</v>
      </c>
      <c r="K74" s="86">
        <v>23940</v>
      </c>
    </row>
    <row r="75" spans="1:11" ht="12.75" outlineLevel="1">
      <c r="A75" s="25">
        <v>41</v>
      </c>
      <c r="B75" s="10">
        <v>612</v>
      </c>
      <c r="C75" s="10" t="s">
        <v>9</v>
      </c>
      <c r="D75" s="86">
        <v>967</v>
      </c>
      <c r="E75" s="86">
        <v>952</v>
      </c>
      <c r="F75" s="86">
        <v>802</v>
      </c>
      <c r="G75" s="86"/>
      <c r="H75" s="262">
        <v>1030</v>
      </c>
      <c r="I75" s="86"/>
      <c r="J75" s="86"/>
      <c r="K75" s="86"/>
    </row>
    <row r="76" spans="1:11" ht="12.75" outlineLevel="1">
      <c r="A76" s="25">
        <v>41</v>
      </c>
      <c r="B76" s="10">
        <v>614</v>
      </c>
      <c r="C76" s="10" t="s">
        <v>10</v>
      </c>
      <c r="D76" s="86">
        <v>2090</v>
      </c>
      <c r="E76" s="86">
        <v>2690</v>
      </c>
      <c r="F76" s="86">
        <v>3700</v>
      </c>
      <c r="G76" s="86"/>
      <c r="H76" s="262"/>
      <c r="I76" s="86"/>
      <c r="J76" s="86"/>
      <c r="K76" s="86"/>
    </row>
    <row r="77" spans="1:11" ht="12.75">
      <c r="A77" s="25">
        <v>41</v>
      </c>
      <c r="B77" s="20">
        <v>620</v>
      </c>
      <c r="C77" s="20" t="s">
        <v>57</v>
      </c>
      <c r="D77" s="91">
        <f aca="true" t="shared" si="11" ref="D77:I77">SUM(D78:D85)</f>
        <v>6839</v>
      </c>
      <c r="E77" s="91">
        <f t="shared" si="11"/>
        <v>7553</v>
      </c>
      <c r="F77" s="91">
        <f t="shared" si="11"/>
        <v>8803</v>
      </c>
      <c r="G77" s="91">
        <f>SUM(G78:G85)</f>
        <v>7733</v>
      </c>
      <c r="H77" s="260">
        <f>SUM(H78:H85)</f>
        <v>7733</v>
      </c>
      <c r="I77" s="91">
        <f t="shared" si="11"/>
        <v>8426</v>
      </c>
      <c r="J77" s="91">
        <f>SUM(J78:J85)</f>
        <v>8426</v>
      </c>
      <c r="K77" s="91">
        <f>SUM(K78:K85)</f>
        <v>8426</v>
      </c>
    </row>
    <row r="78" spans="1:11" ht="12.75" outlineLevel="1">
      <c r="A78" s="25">
        <v>41</v>
      </c>
      <c r="B78" s="10" t="s">
        <v>13</v>
      </c>
      <c r="C78" s="10" t="s">
        <v>14</v>
      </c>
      <c r="D78" s="86">
        <v>2004</v>
      </c>
      <c r="E78" s="86">
        <v>2195</v>
      </c>
      <c r="F78" s="86">
        <v>2356</v>
      </c>
      <c r="G78" s="86">
        <v>2197</v>
      </c>
      <c r="H78" s="262">
        <v>1853</v>
      </c>
      <c r="I78" s="86">
        <v>2670</v>
      </c>
      <c r="J78" s="86">
        <v>2670</v>
      </c>
      <c r="K78" s="86">
        <v>2670</v>
      </c>
    </row>
    <row r="79" spans="1:11" ht="12.75" outlineLevel="1">
      <c r="A79" s="25">
        <v>41</v>
      </c>
      <c r="B79" s="10">
        <v>625001</v>
      </c>
      <c r="C79" s="10" t="s">
        <v>15</v>
      </c>
      <c r="D79" s="86">
        <v>280</v>
      </c>
      <c r="E79" s="86">
        <v>307</v>
      </c>
      <c r="F79" s="86">
        <v>965</v>
      </c>
      <c r="G79" s="86">
        <v>308</v>
      </c>
      <c r="H79" s="262">
        <v>300</v>
      </c>
      <c r="I79" s="86">
        <v>320</v>
      </c>
      <c r="J79" s="86">
        <v>320</v>
      </c>
      <c r="K79" s="86">
        <v>320</v>
      </c>
    </row>
    <row r="80" spans="1:11" ht="12.75" outlineLevel="1">
      <c r="A80" s="25">
        <v>41</v>
      </c>
      <c r="B80" s="10">
        <v>625002</v>
      </c>
      <c r="C80" s="10" t="s">
        <v>16</v>
      </c>
      <c r="D80" s="86">
        <v>2805</v>
      </c>
      <c r="E80" s="86">
        <v>3105</v>
      </c>
      <c r="F80" s="86">
        <v>3372</v>
      </c>
      <c r="G80" s="86">
        <v>3075</v>
      </c>
      <c r="H80" s="262">
        <v>3570</v>
      </c>
      <c r="I80" s="86">
        <v>3198</v>
      </c>
      <c r="J80" s="86">
        <v>3198</v>
      </c>
      <c r="K80" s="86">
        <v>3198</v>
      </c>
    </row>
    <row r="81" spans="1:11" ht="12.75" outlineLevel="1">
      <c r="A81" s="25">
        <v>41</v>
      </c>
      <c r="B81" s="10">
        <v>625003</v>
      </c>
      <c r="C81" s="10" t="s">
        <v>17</v>
      </c>
      <c r="D81" s="86">
        <v>160</v>
      </c>
      <c r="E81" s="86">
        <v>177</v>
      </c>
      <c r="F81" s="86">
        <v>192</v>
      </c>
      <c r="G81" s="86">
        <v>176</v>
      </c>
      <c r="H81" s="262">
        <v>150</v>
      </c>
      <c r="I81" s="86">
        <v>183</v>
      </c>
      <c r="J81" s="86">
        <v>183</v>
      </c>
      <c r="K81" s="86">
        <v>183</v>
      </c>
    </row>
    <row r="82" spans="1:11" ht="12.75" outlineLevel="1">
      <c r="A82" s="25">
        <v>41</v>
      </c>
      <c r="B82" s="10">
        <v>625004</v>
      </c>
      <c r="C82" s="10" t="s">
        <v>18</v>
      </c>
      <c r="D82" s="86">
        <v>441</v>
      </c>
      <c r="E82" s="86">
        <v>495</v>
      </c>
      <c r="F82" s="86">
        <v>535</v>
      </c>
      <c r="G82" s="86">
        <v>659</v>
      </c>
      <c r="H82" s="262">
        <v>600</v>
      </c>
      <c r="I82" s="86">
        <v>685</v>
      </c>
      <c r="J82" s="86">
        <v>685</v>
      </c>
      <c r="K82" s="86">
        <v>685</v>
      </c>
    </row>
    <row r="83" spans="1:11" ht="12.75" outlineLevel="1">
      <c r="A83" s="25">
        <v>41</v>
      </c>
      <c r="B83" s="10">
        <v>625005</v>
      </c>
      <c r="C83" s="10" t="s">
        <v>19</v>
      </c>
      <c r="D83" s="86">
        <v>147</v>
      </c>
      <c r="E83" s="86">
        <v>165</v>
      </c>
      <c r="F83" s="86">
        <v>179</v>
      </c>
      <c r="G83" s="86">
        <v>220</v>
      </c>
      <c r="H83" s="262">
        <v>200</v>
      </c>
      <c r="I83" s="86">
        <v>228</v>
      </c>
      <c r="J83" s="86">
        <v>228</v>
      </c>
      <c r="K83" s="86">
        <v>228</v>
      </c>
    </row>
    <row r="84" spans="1:11" ht="12.75" outlineLevel="1">
      <c r="A84" s="25">
        <v>41</v>
      </c>
      <c r="B84" s="10">
        <v>625007</v>
      </c>
      <c r="C84" s="10" t="s">
        <v>20</v>
      </c>
      <c r="D84" s="86">
        <v>952</v>
      </c>
      <c r="E84" s="86">
        <v>1053</v>
      </c>
      <c r="F84" s="86">
        <v>1144</v>
      </c>
      <c r="G84" s="86">
        <v>1043</v>
      </c>
      <c r="H84" s="262">
        <v>1000</v>
      </c>
      <c r="I84" s="86">
        <v>1085</v>
      </c>
      <c r="J84" s="86">
        <v>1085</v>
      </c>
      <c r="K84" s="86">
        <v>1085</v>
      </c>
    </row>
    <row r="85" spans="1:11" ht="12.75" outlineLevel="1">
      <c r="A85" s="25">
        <v>41</v>
      </c>
      <c r="B85" s="10">
        <v>625006</v>
      </c>
      <c r="C85" s="10" t="s">
        <v>58</v>
      </c>
      <c r="D85" s="86">
        <v>50</v>
      </c>
      <c r="E85" s="86">
        <v>56</v>
      </c>
      <c r="F85" s="86">
        <v>60</v>
      </c>
      <c r="G85" s="86">
        <v>55</v>
      </c>
      <c r="H85" s="262">
        <v>60</v>
      </c>
      <c r="I85" s="86">
        <v>57</v>
      </c>
      <c r="J85" s="86">
        <v>57</v>
      </c>
      <c r="K85" s="86">
        <v>57</v>
      </c>
    </row>
    <row r="86" spans="1:11" ht="12.75">
      <c r="A86" s="25">
        <v>41</v>
      </c>
      <c r="B86" s="20">
        <v>630</v>
      </c>
      <c r="C86" s="20" t="s">
        <v>22</v>
      </c>
      <c r="D86" s="102">
        <f aca="true" t="shared" si="12" ref="D86:I86">D87+D93+D95</f>
        <v>3798</v>
      </c>
      <c r="E86" s="102">
        <f t="shared" si="12"/>
        <v>5662</v>
      </c>
      <c r="F86" s="102">
        <f t="shared" si="12"/>
        <v>3138</v>
      </c>
      <c r="G86" s="102">
        <f t="shared" si="12"/>
        <v>9850</v>
      </c>
      <c r="H86" s="264">
        <f>H87+H93+H95</f>
        <v>9850</v>
      </c>
      <c r="I86" s="102">
        <f t="shared" si="12"/>
        <v>28950</v>
      </c>
      <c r="J86" s="102">
        <f>J87+J93+J95</f>
        <v>28950</v>
      </c>
      <c r="K86" s="102">
        <f>K87+K93+K95</f>
        <v>28950</v>
      </c>
    </row>
    <row r="87" spans="1:11" ht="12.75">
      <c r="A87" s="25">
        <v>41</v>
      </c>
      <c r="B87" s="20">
        <v>633</v>
      </c>
      <c r="C87" s="20" t="s">
        <v>30</v>
      </c>
      <c r="D87" s="102">
        <f aca="true" t="shared" si="13" ref="D87:I87">SUM(D88:D92)</f>
        <v>2596</v>
      </c>
      <c r="E87" s="102">
        <f t="shared" si="13"/>
        <v>3947</v>
      </c>
      <c r="F87" s="102">
        <f t="shared" si="13"/>
        <v>905</v>
      </c>
      <c r="G87" s="102">
        <f t="shared" si="13"/>
        <v>6300</v>
      </c>
      <c r="H87" s="264">
        <f>SUM(H88:H92)</f>
        <v>3770</v>
      </c>
      <c r="I87" s="102">
        <f t="shared" si="13"/>
        <v>25400</v>
      </c>
      <c r="J87" s="102">
        <f>SUM(J88:J92)</f>
        <v>25400</v>
      </c>
      <c r="K87" s="102">
        <f>SUM(K88:K92)</f>
        <v>25400</v>
      </c>
    </row>
    <row r="88" spans="1:11" ht="12.75">
      <c r="A88" s="12">
        <v>41</v>
      </c>
      <c r="B88" s="10">
        <v>633004</v>
      </c>
      <c r="C88" s="10" t="s">
        <v>59</v>
      </c>
      <c r="D88" s="86">
        <v>266</v>
      </c>
      <c r="E88" s="86">
        <v>2604</v>
      </c>
      <c r="F88" s="86">
        <v>48</v>
      </c>
      <c r="G88" s="86">
        <v>4500</v>
      </c>
      <c r="H88" s="262">
        <v>3300</v>
      </c>
      <c r="I88" s="86">
        <v>4500</v>
      </c>
      <c r="J88" s="86">
        <v>4500</v>
      </c>
      <c r="K88" s="86">
        <v>4500</v>
      </c>
    </row>
    <row r="89" spans="1:11" ht="12.75">
      <c r="A89" s="12">
        <v>41</v>
      </c>
      <c r="B89" s="10">
        <v>633006</v>
      </c>
      <c r="C89" s="10" t="s">
        <v>33</v>
      </c>
      <c r="D89" s="86">
        <v>493</v>
      </c>
      <c r="E89" s="86">
        <v>1343</v>
      </c>
      <c r="F89" s="86">
        <v>857</v>
      </c>
      <c r="G89" s="86">
        <v>1500</v>
      </c>
      <c r="H89" s="262">
        <v>420</v>
      </c>
      <c r="I89" s="86">
        <v>1500</v>
      </c>
      <c r="J89" s="86">
        <v>1500</v>
      </c>
      <c r="K89" s="86">
        <v>1500</v>
      </c>
    </row>
    <row r="90" spans="1:11" ht="12.75">
      <c r="A90" s="12">
        <v>41</v>
      </c>
      <c r="B90" s="10">
        <v>633010</v>
      </c>
      <c r="C90" s="10" t="s">
        <v>35</v>
      </c>
      <c r="D90" s="86">
        <v>42</v>
      </c>
      <c r="E90" s="86"/>
      <c r="F90" s="86"/>
      <c r="G90" s="86">
        <v>300</v>
      </c>
      <c r="H90" s="262">
        <v>50</v>
      </c>
      <c r="I90" s="86">
        <v>300</v>
      </c>
      <c r="J90" s="86">
        <v>300</v>
      </c>
      <c r="K90" s="86">
        <v>300</v>
      </c>
    </row>
    <row r="91" spans="1:11" ht="12.75">
      <c r="A91" s="25" t="s">
        <v>255</v>
      </c>
      <c r="B91" s="25">
        <v>633011</v>
      </c>
      <c r="C91" s="10" t="s">
        <v>257</v>
      </c>
      <c r="D91" s="86"/>
      <c r="E91" s="86"/>
      <c r="F91" s="86"/>
      <c r="G91" s="86"/>
      <c r="H91" s="262"/>
      <c r="I91" s="86">
        <v>19100</v>
      </c>
      <c r="J91" s="86">
        <v>19100</v>
      </c>
      <c r="K91" s="86">
        <v>19100</v>
      </c>
    </row>
    <row r="92" spans="1:11" ht="12.75">
      <c r="A92" s="12">
        <v>41</v>
      </c>
      <c r="B92" s="10">
        <v>633004</v>
      </c>
      <c r="C92" s="10" t="s">
        <v>59</v>
      </c>
      <c r="D92" s="173">
        <v>1795</v>
      </c>
      <c r="E92" s="173"/>
      <c r="F92" s="173"/>
      <c r="G92" s="86"/>
      <c r="H92" s="262"/>
      <c r="I92" s="86"/>
      <c r="J92" s="86"/>
      <c r="K92" s="86"/>
    </row>
    <row r="93" spans="1:11" ht="12.75">
      <c r="A93" s="25">
        <v>41</v>
      </c>
      <c r="B93" s="20">
        <v>635</v>
      </c>
      <c r="C93" s="20" t="s">
        <v>37</v>
      </c>
      <c r="D93" s="102">
        <f aca="true" t="shared" si="14" ref="D93:K93">SUM(D94)</f>
        <v>36</v>
      </c>
      <c r="E93" s="102">
        <f t="shared" si="14"/>
        <v>348</v>
      </c>
      <c r="F93" s="102"/>
      <c r="G93" s="102">
        <f>SUM(G94)</f>
        <v>1000</v>
      </c>
      <c r="H93" s="264">
        <f>SUM(H94)</f>
        <v>5594</v>
      </c>
      <c r="I93" s="102">
        <f t="shared" si="14"/>
        <v>1000</v>
      </c>
      <c r="J93" s="102">
        <f t="shared" si="14"/>
        <v>1000</v>
      </c>
      <c r="K93" s="102">
        <f t="shared" si="14"/>
        <v>1000</v>
      </c>
    </row>
    <row r="94" spans="1:11" ht="15" customHeight="1">
      <c r="A94" s="12">
        <v>41</v>
      </c>
      <c r="B94" s="10">
        <v>635004</v>
      </c>
      <c r="C94" s="10" t="s">
        <v>40</v>
      </c>
      <c r="D94" s="118">
        <v>36</v>
      </c>
      <c r="E94" s="118">
        <v>348</v>
      </c>
      <c r="F94" s="118"/>
      <c r="G94" s="86">
        <v>1000</v>
      </c>
      <c r="H94" s="262">
        <v>5594</v>
      </c>
      <c r="I94" s="86">
        <v>1000</v>
      </c>
      <c r="J94" s="86">
        <v>1000</v>
      </c>
      <c r="K94" s="86">
        <v>1000</v>
      </c>
    </row>
    <row r="95" spans="1:11" ht="12.75">
      <c r="A95" s="25">
        <v>41</v>
      </c>
      <c r="B95" s="20">
        <v>637</v>
      </c>
      <c r="C95" s="20" t="s">
        <v>43</v>
      </c>
      <c r="D95" s="123">
        <f aca="true" t="shared" si="15" ref="D95:I95">SUM(D96:D100)</f>
        <v>1166</v>
      </c>
      <c r="E95" s="123">
        <f t="shared" si="15"/>
        <v>1367</v>
      </c>
      <c r="F95" s="123">
        <f t="shared" si="15"/>
        <v>2233</v>
      </c>
      <c r="G95" s="123">
        <f t="shared" si="15"/>
        <v>2550</v>
      </c>
      <c r="H95" s="267">
        <f>SUM(H96:H100)</f>
        <v>486</v>
      </c>
      <c r="I95" s="123">
        <f t="shared" si="15"/>
        <v>2550</v>
      </c>
      <c r="J95" s="123">
        <f>SUM(J96:J100)</f>
        <v>2550</v>
      </c>
      <c r="K95" s="123">
        <f>SUM(K96:K100)</f>
        <v>2550</v>
      </c>
    </row>
    <row r="96" spans="1:11" ht="12.75">
      <c r="A96" s="12">
        <v>41</v>
      </c>
      <c r="B96" s="10">
        <v>637004</v>
      </c>
      <c r="C96" s="10" t="s">
        <v>45</v>
      </c>
      <c r="D96" s="89">
        <v>230</v>
      </c>
      <c r="E96" s="89">
        <v>72</v>
      </c>
      <c r="F96" s="89"/>
      <c r="G96" s="86">
        <v>200</v>
      </c>
      <c r="H96" s="262">
        <v>40</v>
      </c>
      <c r="I96" s="86">
        <v>200</v>
      </c>
      <c r="J96" s="86">
        <v>200</v>
      </c>
      <c r="K96" s="86">
        <v>200</v>
      </c>
    </row>
    <row r="97" spans="1:11" ht="12.75">
      <c r="A97" s="12">
        <v>41</v>
      </c>
      <c r="B97" s="10">
        <v>637012</v>
      </c>
      <c r="C97" s="10" t="s">
        <v>47</v>
      </c>
      <c r="D97" s="89">
        <v>1</v>
      </c>
      <c r="E97" s="89">
        <v>3</v>
      </c>
      <c r="F97" s="89">
        <v>7</v>
      </c>
      <c r="G97" s="86"/>
      <c r="H97" s="262"/>
      <c r="I97" s="86"/>
      <c r="J97" s="86"/>
      <c r="K97" s="86"/>
    </row>
    <row r="98" spans="1:11" ht="12.75">
      <c r="A98" s="12">
        <v>41</v>
      </c>
      <c r="B98" s="10">
        <v>637014</v>
      </c>
      <c r="C98" s="10" t="s">
        <v>49</v>
      </c>
      <c r="D98" s="89">
        <v>710</v>
      </c>
      <c r="E98" s="89">
        <v>544</v>
      </c>
      <c r="F98" s="89">
        <v>465</v>
      </c>
      <c r="G98" s="86">
        <v>550</v>
      </c>
      <c r="H98" s="262">
        <v>180</v>
      </c>
      <c r="I98" s="86">
        <v>550</v>
      </c>
      <c r="J98" s="86">
        <v>550</v>
      </c>
      <c r="K98" s="86">
        <v>550</v>
      </c>
    </row>
    <row r="99" spans="1:11" ht="12.75">
      <c r="A99" s="12">
        <v>41</v>
      </c>
      <c r="B99" s="10">
        <v>637016</v>
      </c>
      <c r="C99" s="10" t="s">
        <v>60</v>
      </c>
      <c r="D99" s="89">
        <v>0</v>
      </c>
      <c r="E99" s="89">
        <v>240</v>
      </c>
      <c r="F99" s="89">
        <v>244</v>
      </c>
      <c r="G99" s="86">
        <v>300</v>
      </c>
      <c r="H99" s="262">
        <v>266</v>
      </c>
      <c r="I99" s="86">
        <v>300</v>
      </c>
      <c r="J99" s="86">
        <v>300</v>
      </c>
      <c r="K99" s="86">
        <v>300</v>
      </c>
    </row>
    <row r="100" spans="1:11" ht="12.75">
      <c r="A100" s="12">
        <v>41</v>
      </c>
      <c r="B100" s="10">
        <v>637027</v>
      </c>
      <c r="C100" s="10" t="s">
        <v>61</v>
      </c>
      <c r="D100" s="89">
        <v>225</v>
      </c>
      <c r="E100" s="89">
        <v>508</v>
      </c>
      <c r="F100" s="89">
        <v>1517</v>
      </c>
      <c r="G100" s="86">
        <v>1500</v>
      </c>
      <c r="H100" s="262">
        <v>0</v>
      </c>
      <c r="I100" s="86">
        <v>1500</v>
      </c>
      <c r="J100" s="86">
        <v>1500</v>
      </c>
      <c r="K100" s="86">
        <v>1500</v>
      </c>
    </row>
    <row r="101" spans="1:11" ht="12.75">
      <c r="A101" s="25">
        <v>41</v>
      </c>
      <c r="B101" s="20">
        <v>642</v>
      </c>
      <c r="C101" s="20" t="s">
        <v>52</v>
      </c>
      <c r="D101" s="102">
        <f aca="true" t="shared" si="16" ref="D101:K101">SUM(D102)</f>
        <v>65</v>
      </c>
      <c r="E101" s="102">
        <f t="shared" si="16"/>
        <v>70</v>
      </c>
      <c r="F101" s="102">
        <f t="shared" si="16"/>
        <v>69</v>
      </c>
      <c r="G101" s="102">
        <f>SUM(G102)</f>
        <v>100</v>
      </c>
      <c r="H101" s="264">
        <f>SUM(H102)</f>
        <v>100</v>
      </c>
      <c r="I101" s="102">
        <f t="shared" si="16"/>
        <v>100</v>
      </c>
      <c r="J101" s="102">
        <f t="shared" si="16"/>
        <v>100</v>
      </c>
      <c r="K101" s="102">
        <f t="shared" si="16"/>
        <v>100</v>
      </c>
    </row>
    <row r="102" spans="1:11" ht="12.75">
      <c r="A102" s="12">
        <v>41</v>
      </c>
      <c r="B102" s="10">
        <v>642015</v>
      </c>
      <c r="C102" s="10" t="s">
        <v>53</v>
      </c>
      <c r="D102" s="86">
        <v>65</v>
      </c>
      <c r="E102" s="86">
        <v>70</v>
      </c>
      <c r="F102" s="86">
        <v>69</v>
      </c>
      <c r="G102" s="86">
        <v>100</v>
      </c>
      <c r="H102" s="262">
        <v>100</v>
      </c>
      <c r="I102" s="86">
        <v>100</v>
      </c>
      <c r="J102" s="86">
        <v>100</v>
      </c>
      <c r="K102" s="86">
        <v>100</v>
      </c>
    </row>
    <row r="103" spans="1:11" ht="12.75">
      <c r="A103" s="26"/>
      <c r="B103" s="27"/>
      <c r="C103" s="27"/>
      <c r="D103" s="97"/>
      <c r="E103" s="97"/>
      <c r="F103" s="97"/>
      <c r="G103" s="97"/>
      <c r="H103" s="184"/>
      <c r="I103" s="97"/>
      <c r="J103" s="97"/>
      <c r="K103" s="97"/>
    </row>
    <row r="104" spans="4:11" ht="12.75">
      <c r="D104" s="78" t="s">
        <v>178</v>
      </c>
      <c r="E104" s="78" t="s">
        <v>178</v>
      </c>
      <c r="F104" s="78" t="s">
        <v>178</v>
      </c>
      <c r="G104" s="78" t="s">
        <v>178</v>
      </c>
      <c r="H104" s="78" t="s">
        <v>178</v>
      </c>
      <c r="I104" s="78" t="s">
        <v>178</v>
      </c>
      <c r="J104" s="78" t="s">
        <v>178</v>
      </c>
      <c r="K104" s="78" t="s">
        <v>178</v>
      </c>
    </row>
    <row r="105" spans="1:11" ht="12.75">
      <c r="A105" s="35" t="s">
        <v>0</v>
      </c>
      <c r="B105" s="15" t="s">
        <v>62</v>
      </c>
      <c r="C105" s="4"/>
      <c r="D105" s="129" t="s">
        <v>199</v>
      </c>
      <c r="E105" s="129" t="s">
        <v>199</v>
      </c>
      <c r="F105" s="129" t="s">
        <v>199</v>
      </c>
      <c r="G105" s="5" t="s">
        <v>239</v>
      </c>
      <c r="H105" s="5" t="s">
        <v>250</v>
      </c>
      <c r="I105" s="5" t="s">
        <v>239</v>
      </c>
      <c r="J105" s="220" t="s">
        <v>239</v>
      </c>
      <c r="K105" s="253" t="s">
        <v>252</v>
      </c>
    </row>
    <row r="106" spans="1:11" ht="12.75">
      <c r="A106" s="6"/>
      <c r="B106" s="16"/>
      <c r="C106" s="7"/>
      <c r="D106" s="130" t="s">
        <v>229</v>
      </c>
      <c r="E106" s="130" t="s">
        <v>238</v>
      </c>
      <c r="F106" s="130">
        <v>2016</v>
      </c>
      <c r="G106" s="8" t="s">
        <v>240</v>
      </c>
      <c r="H106" s="8">
        <v>2017</v>
      </c>
      <c r="I106" s="8" t="s">
        <v>241</v>
      </c>
      <c r="J106" s="221" t="s">
        <v>242</v>
      </c>
      <c r="K106" s="254" t="s">
        <v>253</v>
      </c>
    </row>
    <row r="107" spans="1:11" ht="12.75">
      <c r="A107" s="31"/>
      <c r="B107" s="20" t="s">
        <v>63</v>
      </c>
      <c r="C107" s="20" t="s">
        <v>64</v>
      </c>
      <c r="D107" s="106">
        <f>SUM(D108)</f>
        <v>3762</v>
      </c>
      <c r="E107" s="106">
        <f>SUM(E108)</f>
        <v>0</v>
      </c>
      <c r="F107" s="106">
        <f>SUM(F108)</f>
        <v>0</v>
      </c>
      <c r="G107" s="172"/>
      <c r="H107" s="268">
        <f>SUM(H108)</f>
        <v>0</v>
      </c>
      <c r="I107" s="172"/>
      <c r="J107" s="223"/>
      <c r="K107" s="31"/>
    </row>
    <row r="108" spans="1:11" ht="12.75">
      <c r="A108" s="31"/>
      <c r="B108" s="10">
        <v>713004</v>
      </c>
      <c r="C108" s="10" t="s">
        <v>65</v>
      </c>
      <c r="D108" s="86">
        <v>3762</v>
      </c>
      <c r="E108" s="86">
        <v>0</v>
      </c>
      <c r="F108" s="86">
        <v>0</v>
      </c>
      <c r="G108" s="31"/>
      <c r="H108" s="269">
        <v>0</v>
      </c>
      <c r="I108" s="31"/>
      <c r="J108" s="146"/>
      <c r="K108" s="31"/>
    </row>
    <row r="109" spans="2:11" ht="12.75">
      <c r="B109" s="22"/>
      <c r="C109" s="22"/>
      <c r="K109" s="47"/>
    </row>
    <row r="110" spans="2:11" ht="12.75">
      <c r="B110" s="27"/>
      <c r="C110" s="14" t="s">
        <v>66</v>
      </c>
      <c r="D110" s="13"/>
      <c r="E110" s="13"/>
      <c r="F110" s="13"/>
      <c r="G110" s="104"/>
      <c r="H110" s="104"/>
      <c r="I110" s="104"/>
      <c r="J110" s="152"/>
      <c r="K110" s="104"/>
    </row>
    <row r="111" spans="2:11" ht="12.75">
      <c r="B111" s="27"/>
      <c r="C111" s="10" t="s">
        <v>67</v>
      </c>
      <c r="D111" s="89">
        <f>D19</f>
        <v>155785</v>
      </c>
      <c r="E111" s="89">
        <f>E19</f>
        <v>166900</v>
      </c>
      <c r="F111" s="89">
        <f>F19</f>
        <v>171954</v>
      </c>
      <c r="G111" s="86">
        <f>G18</f>
        <v>182512</v>
      </c>
      <c r="H111" s="86">
        <f>H18</f>
        <v>185550</v>
      </c>
      <c r="I111" s="86">
        <f>I18</f>
        <v>194626</v>
      </c>
      <c r="J111" s="145">
        <f>J18</f>
        <v>194626</v>
      </c>
      <c r="K111" s="145">
        <f>K18</f>
        <v>194626</v>
      </c>
    </row>
    <row r="112" spans="2:11" ht="12.75">
      <c r="B112" s="27"/>
      <c r="C112" s="10" t="s">
        <v>68</v>
      </c>
      <c r="D112" s="89">
        <f aca="true" t="shared" si="17" ref="D112:J112">D72</f>
        <v>30532</v>
      </c>
      <c r="E112" s="89">
        <f t="shared" si="17"/>
        <v>34742</v>
      </c>
      <c r="F112" s="89">
        <f t="shared" si="17"/>
        <v>36044</v>
      </c>
      <c r="G112" s="86">
        <f t="shared" si="17"/>
        <v>39648</v>
      </c>
      <c r="H112" s="86">
        <f t="shared" si="17"/>
        <v>39648</v>
      </c>
      <c r="I112" s="86">
        <f t="shared" si="17"/>
        <v>61416</v>
      </c>
      <c r="J112" s="145">
        <f t="shared" si="17"/>
        <v>61416</v>
      </c>
      <c r="K112" s="145">
        <f>K72</f>
        <v>61416</v>
      </c>
    </row>
    <row r="113" spans="2:11" ht="12.75">
      <c r="B113" s="27"/>
      <c r="C113" s="10" t="s">
        <v>62</v>
      </c>
      <c r="D113" s="107">
        <f>D107</f>
        <v>3762</v>
      </c>
      <c r="E113" s="107">
        <f>E107</f>
        <v>0</v>
      </c>
      <c r="F113" s="107"/>
      <c r="G113" s="31"/>
      <c r="H113" s="245"/>
      <c r="I113" s="31"/>
      <c r="J113" s="146"/>
      <c r="K113" s="31"/>
    </row>
    <row r="114" spans="2:11" ht="12.75">
      <c r="B114" s="27"/>
      <c r="C114" s="20" t="s">
        <v>69</v>
      </c>
      <c r="D114" s="102">
        <f aca="true" t="shared" si="18" ref="D114:K114">SUM(D111:D113)</f>
        <v>190079</v>
      </c>
      <c r="E114" s="102">
        <f t="shared" si="18"/>
        <v>201642</v>
      </c>
      <c r="F114" s="102">
        <f t="shared" si="18"/>
        <v>207998</v>
      </c>
      <c r="G114" s="102">
        <f t="shared" si="18"/>
        <v>222160</v>
      </c>
      <c r="H114" s="102">
        <f t="shared" si="18"/>
        <v>225198</v>
      </c>
      <c r="I114" s="102">
        <f t="shared" si="18"/>
        <v>256042</v>
      </c>
      <c r="J114" s="144">
        <f t="shared" si="18"/>
        <v>256042</v>
      </c>
      <c r="K114" s="144">
        <f t="shared" si="18"/>
        <v>256042</v>
      </c>
    </row>
    <row r="115" spans="2:10" ht="12.75">
      <c r="B115" s="27"/>
      <c r="C115" s="33"/>
      <c r="D115" s="147"/>
      <c r="E115" s="147"/>
      <c r="F115" s="147"/>
      <c r="G115" s="97"/>
      <c r="H115" s="97"/>
      <c r="I115" s="97"/>
      <c r="J115" s="47"/>
    </row>
    <row r="116" spans="2:10" ht="12.75">
      <c r="B116" s="27"/>
      <c r="C116" s="33"/>
      <c r="D116" s="147"/>
      <c r="E116" s="147"/>
      <c r="F116" s="147"/>
      <c r="G116" s="97"/>
      <c r="H116" s="97"/>
      <c r="I116" s="97"/>
      <c r="J116" s="47"/>
    </row>
    <row r="117" spans="2:10" ht="12.75">
      <c r="B117" s="27"/>
      <c r="C117" s="33"/>
      <c r="D117" s="147"/>
      <c r="E117" s="147"/>
      <c r="F117" s="147"/>
      <c r="G117" s="97"/>
      <c r="H117" s="97"/>
      <c r="I117" s="97"/>
      <c r="J117" s="47"/>
    </row>
    <row r="118" spans="2:9" ht="12.75">
      <c r="B118" s="27"/>
      <c r="C118" s="33"/>
      <c r="D118" s="147"/>
      <c r="E118" s="147"/>
      <c r="F118" s="147"/>
      <c r="G118" s="97"/>
      <c r="H118" s="97"/>
      <c r="I118" s="47"/>
    </row>
    <row r="119" spans="1:11" ht="21.75" customHeight="1">
      <c r="A119" s="207" t="s">
        <v>70</v>
      </c>
      <c r="B119" s="208"/>
      <c r="C119" s="207"/>
      <c r="D119" s="78" t="s">
        <v>178</v>
      </c>
      <c r="E119" s="78" t="s">
        <v>178</v>
      </c>
      <c r="F119" s="78" t="s">
        <v>178</v>
      </c>
      <c r="G119" s="78" t="s">
        <v>178</v>
      </c>
      <c r="H119" s="78" t="s">
        <v>178</v>
      </c>
      <c r="I119" s="78" t="s">
        <v>178</v>
      </c>
      <c r="J119" s="78" t="s">
        <v>178</v>
      </c>
      <c r="K119" s="78" t="s">
        <v>178</v>
      </c>
    </row>
    <row r="120" spans="1:11" ht="12.75">
      <c r="A120" s="35" t="s">
        <v>0</v>
      </c>
      <c r="B120" s="15" t="s">
        <v>1</v>
      </c>
      <c r="C120" s="4"/>
      <c r="D120" s="129" t="s">
        <v>199</v>
      </c>
      <c r="E120" s="129" t="s">
        <v>199</v>
      </c>
      <c r="F120" s="129" t="s">
        <v>199</v>
      </c>
      <c r="G120" s="5" t="s">
        <v>239</v>
      </c>
      <c r="H120" s="5" t="s">
        <v>250</v>
      </c>
      <c r="I120" s="5" t="s">
        <v>239</v>
      </c>
      <c r="J120" s="220" t="s">
        <v>239</v>
      </c>
      <c r="K120" s="253" t="s">
        <v>252</v>
      </c>
    </row>
    <row r="121" spans="1:11" ht="12.75">
      <c r="A121" s="19"/>
      <c r="B121" s="16"/>
      <c r="C121" s="7"/>
      <c r="D121" s="130" t="s">
        <v>229</v>
      </c>
      <c r="E121" s="130" t="s">
        <v>238</v>
      </c>
      <c r="F121" s="130">
        <v>2016</v>
      </c>
      <c r="G121" s="8" t="s">
        <v>240</v>
      </c>
      <c r="H121" s="8">
        <v>2017</v>
      </c>
      <c r="I121" s="8" t="s">
        <v>241</v>
      </c>
      <c r="J121" s="221" t="s">
        <v>242</v>
      </c>
      <c r="K121" s="254" t="s">
        <v>253</v>
      </c>
    </row>
    <row r="122" spans="1:11" ht="12.75">
      <c r="A122" s="12">
        <v>41</v>
      </c>
      <c r="B122" s="34">
        <v>212003</v>
      </c>
      <c r="C122" s="34" t="s">
        <v>209</v>
      </c>
      <c r="D122" s="106">
        <v>859</v>
      </c>
      <c r="E122" s="106">
        <v>859</v>
      </c>
      <c r="F122" s="106">
        <v>858</v>
      </c>
      <c r="G122" s="86">
        <v>859</v>
      </c>
      <c r="H122" s="86"/>
      <c r="I122" s="86">
        <v>859</v>
      </c>
      <c r="J122" s="86">
        <v>859</v>
      </c>
      <c r="K122" s="86">
        <v>859</v>
      </c>
    </row>
    <row r="123" spans="1:11" ht="12.75">
      <c r="A123" s="12">
        <v>41</v>
      </c>
      <c r="B123" s="10">
        <v>223002</v>
      </c>
      <c r="C123" s="10" t="s">
        <v>71</v>
      </c>
      <c r="D123" s="86">
        <v>19595</v>
      </c>
      <c r="E123" s="86">
        <v>21441</v>
      </c>
      <c r="F123" s="86">
        <v>23083</v>
      </c>
      <c r="G123" s="86">
        <v>30000</v>
      </c>
      <c r="H123" s="86">
        <v>35359</v>
      </c>
      <c r="I123" s="86">
        <v>29000</v>
      </c>
      <c r="J123" s="86">
        <v>29000</v>
      </c>
      <c r="K123" s="86">
        <v>29000</v>
      </c>
    </row>
    <row r="124" spans="1:11" ht="12.75">
      <c r="A124" s="12">
        <v>41</v>
      </c>
      <c r="B124" s="10">
        <v>223001</v>
      </c>
      <c r="C124" s="10" t="s">
        <v>259</v>
      </c>
      <c r="D124" s="86">
        <v>2853</v>
      </c>
      <c r="E124" s="86">
        <v>2850</v>
      </c>
      <c r="F124" s="86">
        <v>3017</v>
      </c>
      <c r="G124" s="86">
        <v>4500</v>
      </c>
      <c r="H124" s="86"/>
      <c r="I124" s="86">
        <v>4000</v>
      </c>
      <c r="J124" s="86">
        <v>4000</v>
      </c>
      <c r="K124" s="86">
        <v>4000</v>
      </c>
    </row>
    <row r="125" spans="1:11" ht="12.75">
      <c r="A125" s="25" t="s">
        <v>255</v>
      </c>
      <c r="B125" s="25">
        <v>223003</v>
      </c>
      <c r="C125" s="10" t="s">
        <v>260</v>
      </c>
      <c r="D125" s="86">
        <v>1274</v>
      </c>
      <c r="E125" s="86">
        <v>1056</v>
      </c>
      <c r="F125" s="86">
        <v>4148</v>
      </c>
      <c r="G125" s="86"/>
      <c r="H125" s="86"/>
      <c r="I125" s="86">
        <v>34100</v>
      </c>
      <c r="J125" s="86">
        <v>34100</v>
      </c>
      <c r="K125" s="86">
        <v>34100</v>
      </c>
    </row>
    <row r="126" spans="1:11" ht="12.75">
      <c r="A126" s="13"/>
      <c r="B126" s="14"/>
      <c r="C126" s="14" t="s">
        <v>4</v>
      </c>
      <c r="D126" s="115">
        <f aca="true" t="shared" si="19" ref="D126:I126">SUM(D122:D125)</f>
        <v>24581</v>
      </c>
      <c r="E126" s="115">
        <f t="shared" si="19"/>
        <v>26206</v>
      </c>
      <c r="F126" s="115">
        <f t="shared" si="19"/>
        <v>31106</v>
      </c>
      <c r="G126" s="155">
        <f t="shared" si="19"/>
        <v>35359</v>
      </c>
      <c r="H126" s="155">
        <f>SUM(H122:H125)</f>
        <v>35359</v>
      </c>
      <c r="I126" s="155">
        <f t="shared" si="19"/>
        <v>67959</v>
      </c>
      <c r="J126" s="155">
        <f>SUM(J122:J125)</f>
        <v>67959</v>
      </c>
      <c r="K126" s="155">
        <f>SUM(K122:K125)</f>
        <v>67959</v>
      </c>
    </row>
    <row r="127" spans="1:11" ht="12.75">
      <c r="A127" s="279"/>
      <c r="B127" s="280"/>
      <c r="C127" s="280"/>
      <c r="D127" s="286"/>
      <c r="E127" s="286"/>
      <c r="F127" s="286"/>
      <c r="G127" s="283"/>
      <c r="H127" s="283"/>
      <c r="I127" s="283"/>
      <c r="J127" s="283"/>
      <c r="K127" s="283"/>
    </row>
    <row r="128" spans="4:11" ht="12.75">
      <c r="D128" s="78" t="s">
        <v>178</v>
      </c>
      <c r="E128" s="78" t="s">
        <v>178</v>
      </c>
      <c r="F128" s="78" t="s">
        <v>178</v>
      </c>
      <c r="G128" s="78" t="s">
        <v>178</v>
      </c>
      <c r="H128" s="78" t="s">
        <v>178</v>
      </c>
      <c r="I128" s="78" t="s">
        <v>178</v>
      </c>
      <c r="J128" s="78" t="s">
        <v>178</v>
      </c>
      <c r="K128" s="78" t="s">
        <v>178</v>
      </c>
    </row>
    <row r="129" spans="1:11" ht="12.75">
      <c r="A129" s="35" t="s">
        <v>0</v>
      </c>
      <c r="B129" s="14"/>
      <c r="C129" s="14" t="s">
        <v>72</v>
      </c>
      <c r="D129" s="129" t="s">
        <v>199</v>
      </c>
      <c r="E129" s="129" t="s">
        <v>199</v>
      </c>
      <c r="F129" s="129" t="s">
        <v>199</v>
      </c>
      <c r="G129" s="5" t="s">
        <v>239</v>
      </c>
      <c r="H129" s="5" t="s">
        <v>250</v>
      </c>
      <c r="I129" s="5" t="s">
        <v>239</v>
      </c>
      <c r="J129" s="220" t="s">
        <v>239</v>
      </c>
      <c r="K129" s="253" t="s">
        <v>252</v>
      </c>
    </row>
    <row r="130" spans="1:11" ht="12.75">
      <c r="A130" s="36"/>
      <c r="B130" s="14"/>
      <c r="C130" s="14"/>
      <c r="D130" s="130" t="s">
        <v>229</v>
      </c>
      <c r="E130" s="130" t="s">
        <v>238</v>
      </c>
      <c r="F130" s="130">
        <v>2016</v>
      </c>
      <c r="G130" s="8" t="s">
        <v>240</v>
      </c>
      <c r="H130" s="8">
        <v>2017</v>
      </c>
      <c r="I130" s="8" t="s">
        <v>241</v>
      </c>
      <c r="J130" s="221" t="s">
        <v>242</v>
      </c>
      <c r="K130" s="254" t="s">
        <v>253</v>
      </c>
    </row>
    <row r="131" spans="1:11" ht="12.75">
      <c r="A131" s="37"/>
      <c r="B131" s="14"/>
      <c r="C131" s="14" t="s">
        <v>73</v>
      </c>
      <c r="D131" s="121">
        <f>D133+D188</f>
        <v>298109</v>
      </c>
      <c r="E131" s="121">
        <f>E133+E188</f>
        <v>302549</v>
      </c>
      <c r="F131" s="121">
        <f>F133+F188</f>
        <v>333976</v>
      </c>
      <c r="G131" s="121">
        <f>G132+G188</f>
        <v>414034</v>
      </c>
      <c r="H131" s="121">
        <f>H132+H188</f>
        <v>418936</v>
      </c>
      <c r="I131" s="121">
        <f>I132+I188</f>
        <v>484502</v>
      </c>
      <c r="J131" s="121">
        <f>J132+J188</f>
        <v>484502</v>
      </c>
      <c r="K131" s="121">
        <f>K132+K188</f>
        <v>484502</v>
      </c>
    </row>
    <row r="132" spans="1:11" ht="12.75">
      <c r="A132" s="37"/>
      <c r="B132" s="14"/>
      <c r="C132" s="14" t="s">
        <v>221</v>
      </c>
      <c r="D132" s="121">
        <f aca="true" t="shared" si="20" ref="D132:I132">D135+D140+D149+D183</f>
        <v>252359</v>
      </c>
      <c r="E132" s="121">
        <f t="shared" si="20"/>
        <v>260005</v>
      </c>
      <c r="F132" s="121">
        <f t="shared" si="20"/>
        <v>275109</v>
      </c>
      <c r="G132" s="121">
        <f t="shared" si="20"/>
        <v>364105</v>
      </c>
      <c r="H132" s="121">
        <f t="shared" si="20"/>
        <v>369007</v>
      </c>
      <c r="I132" s="121">
        <f t="shared" si="20"/>
        <v>396354</v>
      </c>
      <c r="J132" s="121">
        <f>J135+J140+J149+J183</f>
        <v>396354</v>
      </c>
      <c r="K132" s="121">
        <f>K135+K140+K149+K183</f>
        <v>396354</v>
      </c>
    </row>
    <row r="133" spans="1:14" ht="12.75">
      <c r="A133" s="138">
        <v>41</v>
      </c>
      <c r="B133" s="135" t="s">
        <v>6</v>
      </c>
      <c r="C133" s="135" t="s">
        <v>243</v>
      </c>
      <c r="D133" s="137">
        <f>D135+D140+D149+D183</f>
        <v>252359</v>
      </c>
      <c r="E133" s="137">
        <f>E135+E140+E149+E183</f>
        <v>260005</v>
      </c>
      <c r="F133" s="137">
        <f>F135+F140+F149+F183</f>
        <v>275109</v>
      </c>
      <c r="G133" s="137">
        <v>378675</v>
      </c>
      <c r="H133" s="137"/>
      <c r="I133" s="137">
        <v>416543</v>
      </c>
      <c r="J133" s="137">
        <v>416543</v>
      </c>
      <c r="K133" s="137">
        <v>416543</v>
      </c>
      <c r="N133" s="182"/>
    </row>
    <row r="134" spans="1:11" ht="12.75">
      <c r="A134" s="138"/>
      <c r="B134" s="135">
        <v>630</v>
      </c>
      <c r="C134" s="135" t="s">
        <v>220</v>
      </c>
      <c r="D134" s="137"/>
      <c r="E134" s="137"/>
      <c r="F134" s="137"/>
      <c r="G134" s="137">
        <v>35359</v>
      </c>
      <c r="H134" s="137"/>
      <c r="I134" s="137">
        <v>67959</v>
      </c>
      <c r="J134" s="137">
        <v>67959</v>
      </c>
      <c r="K134" s="137">
        <v>67959</v>
      </c>
    </row>
    <row r="135" spans="1:11" ht="12.75">
      <c r="A135" s="12">
        <v>41</v>
      </c>
      <c r="B135" s="20">
        <v>610</v>
      </c>
      <c r="C135" s="20" t="s">
        <v>187</v>
      </c>
      <c r="D135" s="102">
        <f aca="true" t="shared" si="21" ref="D135:I135">SUM(D136:D139)</f>
        <v>146776</v>
      </c>
      <c r="E135" s="102">
        <f t="shared" si="21"/>
        <v>154328</v>
      </c>
      <c r="F135" s="102">
        <f t="shared" si="21"/>
        <v>172401</v>
      </c>
      <c r="G135" s="102">
        <f t="shared" si="21"/>
        <v>199930</v>
      </c>
      <c r="H135" s="264">
        <f>SUM(H136:H139)</f>
        <v>199930</v>
      </c>
      <c r="I135" s="102">
        <f t="shared" si="21"/>
        <v>223020</v>
      </c>
      <c r="J135" s="102">
        <f>SUM(J136:J139)</f>
        <v>223020</v>
      </c>
      <c r="K135" s="102">
        <f>SUM(K136:K139)</f>
        <v>223020</v>
      </c>
    </row>
    <row r="136" spans="1:11" ht="12.75" outlineLevel="1">
      <c r="A136" s="12">
        <v>41</v>
      </c>
      <c r="B136" s="10">
        <v>611</v>
      </c>
      <c r="C136" s="10" t="s">
        <v>8</v>
      </c>
      <c r="D136" s="86">
        <v>115030</v>
      </c>
      <c r="E136" s="86">
        <v>124485</v>
      </c>
      <c r="F136" s="86">
        <v>139573</v>
      </c>
      <c r="G136" s="86">
        <v>199930</v>
      </c>
      <c r="H136" s="262">
        <v>167106</v>
      </c>
      <c r="I136" s="86">
        <v>223020</v>
      </c>
      <c r="J136" s="86">
        <v>223020</v>
      </c>
      <c r="K136" s="86">
        <v>223020</v>
      </c>
    </row>
    <row r="137" spans="1:11" ht="12.75" outlineLevel="1">
      <c r="A137" s="12">
        <v>41</v>
      </c>
      <c r="B137" s="10">
        <v>612</v>
      </c>
      <c r="C137" s="10" t="s">
        <v>9</v>
      </c>
      <c r="D137" s="86">
        <v>11969</v>
      </c>
      <c r="E137" s="86">
        <v>12923</v>
      </c>
      <c r="F137" s="86">
        <v>16626</v>
      </c>
      <c r="G137" s="86"/>
      <c r="H137" s="262">
        <v>16622</v>
      </c>
      <c r="I137" s="86"/>
      <c r="J137" s="86"/>
      <c r="K137" s="86"/>
    </row>
    <row r="138" spans="1:11" ht="12.75" outlineLevel="1">
      <c r="A138" s="12">
        <v>41</v>
      </c>
      <c r="B138" s="10">
        <v>614</v>
      </c>
      <c r="C138" s="10" t="s">
        <v>10</v>
      </c>
      <c r="D138" s="86">
        <v>19127</v>
      </c>
      <c r="E138" s="86">
        <v>16585</v>
      </c>
      <c r="F138" s="86">
        <v>16202</v>
      </c>
      <c r="G138" s="86"/>
      <c r="H138" s="262">
        <v>16202</v>
      </c>
      <c r="I138" s="86"/>
      <c r="J138" s="86"/>
      <c r="K138" s="86"/>
    </row>
    <row r="139" spans="1:11" ht="12.75" outlineLevel="1">
      <c r="A139" s="12">
        <v>41</v>
      </c>
      <c r="B139" s="10">
        <v>615</v>
      </c>
      <c r="C139" s="10" t="s">
        <v>11</v>
      </c>
      <c r="D139" s="86">
        <v>650</v>
      </c>
      <c r="E139" s="86">
        <v>335</v>
      </c>
      <c r="F139" s="86">
        <v>0</v>
      </c>
      <c r="G139" s="86"/>
      <c r="H139" s="262"/>
      <c r="I139" s="86"/>
      <c r="J139" s="86"/>
      <c r="K139" s="86"/>
    </row>
    <row r="140" spans="1:11" ht="12.75">
      <c r="A140" s="12">
        <v>41</v>
      </c>
      <c r="B140" s="20">
        <v>620</v>
      </c>
      <c r="C140" s="20" t="s">
        <v>12</v>
      </c>
      <c r="D140" s="102">
        <f aca="true" t="shared" si="22" ref="D140:I140">SUM(D141:D148)</f>
        <v>51160</v>
      </c>
      <c r="E140" s="102">
        <f t="shared" si="22"/>
        <v>53792</v>
      </c>
      <c r="F140" s="102">
        <f t="shared" si="22"/>
        <v>60116</v>
      </c>
      <c r="G140" s="102">
        <f>SUM(G141:G148)</f>
        <v>70375</v>
      </c>
      <c r="H140" s="264">
        <f>SUM(H141:H148)</f>
        <v>70375</v>
      </c>
      <c r="I140" s="102">
        <f t="shared" si="22"/>
        <v>78503</v>
      </c>
      <c r="J140" s="102">
        <f>SUM(J141:J148)</f>
        <v>78503</v>
      </c>
      <c r="K140" s="102">
        <f>SUM(K141:K148)</f>
        <v>78503</v>
      </c>
    </row>
    <row r="141" spans="1:14" ht="12.75" outlineLevel="1">
      <c r="A141" s="12">
        <v>41</v>
      </c>
      <c r="B141" s="10" t="s">
        <v>13</v>
      </c>
      <c r="C141" s="10" t="s">
        <v>14</v>
      </c>
      <c r="D141" s="86">
        <v>14770</v>
      </c>
      <c r="E141" s="86">
        <v>16012</v>
      </c>
      <c r="F141" s="86">
        <v>17936</v>
      </c>
      <c r="G141" s="86">
        <v>19993</v>
      </c>
      <c r="H141" s="262">
        <v>19993</v>
      </c>
      <c r="I141" s="86">
        <v>26106</v>
      </c>
      <c r="J141" s="86">
        <v>26106</v>
      </c>
      <c r="K141" s="86">
        <v>26106</v>
      </c>
      <c r="M141" s="235"/>
      <c r="N141" s="236"/>
    </row>
    <row r="142" spans="1:14" ht="12.75" outlineLevel="1">
      <c r="A142" s="12">
        <v>41</v>
      </c>
      <c r="B142" s="10">
        <v>625001</v>
      </c>
      <c r="C142" s="10" t="s">
        <v>15</v>
      </c>
      <c r="D142" s="86">
        <v>2082</v>
      </c>
      <c r="E142" s="86">
        <v>2263</v>
      </c>
      <c r="F142" s="86">
        <v>2547</v>
      </c>
      <c r="G142" s="86">
        <v>2799</v>
      </c>
      <c r="H142" s="262">
        <v>2799</v>
      </c>
      <c r="I142" s="86">
        <v>2911</v>
      </c>
      <c r="J142" s="86">
        <v>2911</v>
      </c>
      <c r="K142" s="86">
        <v>2911</v>
      </c>
      <c r="M142" s="235"/>
      <c r="N142" s="236"/>
    </row>
    <row r="143" spans="1:14" ht="12.75" outlineLevel="1">
      <c r="A143" s="12">
        <v>41</v>
      </c>
      <c r="B143" s="10">
        <v>625002</v>
      </c>
      <c r="C143" s="10" t="s">
        <v>16</v>
      </c>
      <c r="D143" s="86">
        <v>20830</v>
      </c>
      <c r="E143" s="86">
        <v>20916</v>
      </c>
      <c r="F143" s="86">
        <v>23141</v>
      </c>
      <c r="G143" s="86">
        <v>27990</v>
      </c>
      <c r="H143" s="262">
        <v>27990</v>
      </c>
      <c r="I143" s="86">
        <v>29110</v>
      </c>
      <c r="J143" s="86">
        <v>29110</v>
      </c>
      <c r="K143" s="86">
        <v>29110</v>
      </c>
      <c r="M143" s="235"/>
      <c r="N143" s="236"/>
    </row>
    <row r="144" spans="1:14" ht="12.75" outlineLevel="1">
      <c r="A144" s="12">
        <v>41</v>
      </c>
      <c r="B144" s="10">
        <v>625003</v>
      </c>
      <c r="C144" s="10" t="s">
        <v>17</v>
      </c>
      <c r="D144" s="86">
        <v>1195</v>
      </c>
      <c r="E144" s="86">
        <v>1297</v>
      </c>
      <c r="F144" s="86">
        <v>1455</v>
      </c>
      <c r="G144" s="86">
        <v>1599</v>
      </c>
      <c r="H144" s="262">
        <v>1599</v>
      </c>
      <c r="I144" s="86">
        <v>1663</v>
      </c>
      <c r="J144" s="86">
        <v>1663</v>
      </c>
      <c r="K144" s="86">
        <v>1663</v>
      </c>
      <c r="M144" s="235"/>
      <c r="N144" s="236"/>
    </row>
    <row r="145" spans="1:14" ht="12.75" outlineLevel="1">
      <c r="A145" s="12">
        <v>41</v>
      </c>
      <c r="B145" s="10">
        <v>625004</v>
      </c>
      <c r="C145" s="10" t="s">
        <v>18</v>
      </c>
      <c r="D145" s="86">
        <v>3635</v>
      </c>
      <c r="E145" s="86">
        <v>3911</v>
      </c>
      <c r="F145" s="86">
        <v>4453</v>
      </c>
      <c r="G145" s="86">
        <v>5998</v>
      </c>
      <c r="H145" s="262">
        <v>5998</v>
      </c>
      <c r="I145" s="86">
        <v>6238</v>
      </c>
      <c r="J145" s="86">
        <v>6238</v>
      </c>
      <c r="K145" s="86">
        <v>6238</v>
      </c>
      <c r="M145" s="235"/>
      <c r="N145" s="236"/>
    </row>
    <row r="146" spans="1:14" ht="12.75" outlineLevel="1">
      <c r="A146" s="12">
        <v>41</v>
      </c>
      <c r="B146" s="10">
        <v>625005</v>
      </c>
      <c r="C146" s="10" t="s">
        <v>19</v>
      </c>
      <c r="D146" s="86">
        <v>1211</v>
      </c>
      <c r="E146" s="86">
        <v>1303</v>
      </c>
      <c r="F146" s="86">
        <v>1484</v>
      </c>
      <c r="G146" s="86">
        <v>1999</v>
      </c>
      <c r="H146" s="262">
        <v>1999</v>
      </c>
      <c r="I146" s="86">
        <v>2079</v>
      </c>
      <c r="J146" s="86">
        <v>2079</v>
      </c>
      <c r="K146" s="86">
        <v>2079</v>
      </c>
      <c r="M146" s="235"/>
      <c r="N146" s="236"/>
    </row>
    <row r="147" spans="1:14" ht="12.75" outlineLevel="1">
      <c r="A147" s="12">
        <v>41</v>
      </c>
      <c r="B147" s="10">
        <v>625007</v>
      </c>
      <c r="C147" s="10" t="s">
        <v>20</v>
      </c>
      <c r="D147" s="86">
        <v>7066</v>
      </c>
      <c r="E147" s="86">
        <v>7686</v>
      </c>
      <c r="F147" s="86">
        <v>8645</v>
      </c>
      <c r="G147" s="86">
        <v>9497</v>
      </c>
      <c r="H147" s="262">
        <v>9497</v>
      </c>
      <c r="I147" s="86">
        <v>9876</v>
      </c>
      <c r="J147" s="86">
        <v>9876</v>
      </c>
      <c r="K147" s="86">
        <v>9876</v>
      </c>
      <c r="M147" s="235"/>
      <c r="N147" s="236"/>
    </row>
    <row r="148" spans="1:14" ht="12.75" outlineLevel="1">
      <c r="A148" s="12">
        <v>41</v>
      </c>
      <c r="B148" s="10">
        <v>625006</v>
      </c>
      <c r="C148" s="10" t="s">
        <v>21</v>
      </c>
      <c r="D148" s="86">
        <v>371</v>
      </c>
      <c r="E148" s="86">
        <v>404</v>
      </c>
      <c r="F148" s="86">
        <v>455</v>
      </c>
      <c r="G148" s="86">
        <v>500</v>
      </c>
      <c r="H148" s="262">
        <v>500</v>
      </c>
      <c r="I148" s="86">
        <v>520</v>
      </c>
      <c r="J148" s="86">
        <v>520</v>
      </c>
      <c r="K148" s="86">
        <v>520</v>
      </c>
      <c r="N148" s="236"/>
    </row>
    <row r="149" spans="1:14" ht="12.75">
      <c r="A149" s="12">
        <v>41</v>
      </c>
      <c r="B149" s="20">
        <v>630</v>
      </c>
      <c r="C149" s="20" t="s">
        <v>22</v>
      </c>
      <c r="D149" s="102">
        <f aca="true" t="shared" si="23" ref="D149:I149">D150+D152+D158+D168+D174</f>
        <v>54214</v>
      </c>
      <c r="E149" s="102">
        <f t="shared" si="23"/>
        <v>51785</v>
      </c>
      <c r="F149" s="102">
        <f t="shared" si="23"/>
        <v>41878</v>
      </c>
      <c r="G149" s="102">
        <f t="shared" si="23"/>
        <v>93450</v>
      </c>
      <c r="H149" s="264">
        <f>H150+H152+H158+H168+H174</f>
        <v>98352</v>
      </c>
      <c r="I149" s="102">
        <f t="shared" si="23"/>
        <v>94481</v>
      </c>
      <c r="J149" s="102">
        <f>J150+J152+J158+J168+J174</f>
        <v>94481</v>
      </c>
      <c r="K149" s="102">
        <f>K150+K152+K158+K168+K174</f>
        <v>94481</v>
      </c>
      <c r="N149" s="236"/>
    </row>
    <row r="150" spans="1:11" ht="12.75">
      <c r="A150" s="12">
        <v>41</v>
      </c>
      <c r="B150" s="20">
        <v>631</v>
      </c>
      <c r="C150" s="20" t="s">
        <v>23</v>
      </c>
      <c r="D150" s="179">
        <f aca="true" t="shared" si="24" ref="D150:K150">SUM(D151)</f>
        <v>187</v>
      </c>
      <c r="E150" s="179">
        <f t="shared" si="24"/>
        <v>56</v>
      </c>
      <c r="F150" s="179">
        <f t="shared" si="24"/>
        <v>9</v>
      </c>
      <c r="G150" s="102">
        <f t="shared" si="24"/>
        <v>200</v>
      </c>
      <c r="H150" s="264">
        <f t="shared" si="24"/>
        <v>7</v>
      </c>
      <c r="I150" s="102">
        <f t="shared" si="24"/>
        <v>200</v>
      </c>
      <c r="J150" s="102">
        <f t="shared" si="24"/>
        <v>200</v>
      </c>
      <c r="K150" s="102">
        <f t="shared" si="24"/>
        <v>200</v>
      </c>
    </row>
    <row r="151" spans="1:11" ht="12.75" outlineLevel="1">
      <c r="A151" s="12">
        <v>41</v>
      </c>
      <c r="B151" s="10">
        <v>631001</v>
      </c>
      <c r="C151" s="10" t="s">
        <v>24</v>
      </c>
      <c r="D151" s="86">
        <v>187</v>
      </c>
      <c r="E151" s="86">
        <v>56</v>
      </c>
      <c r="F151" s="86">
        <v>9</v>
      </c>
      <c r="G151" s="86">
        <v>200</v>
      </c>
      <c r="H151" s="262">
        <v>7</v>
      </c>
      <c r="I151" s="86">
        <v>200</v>
      </c>
      <c r="J151" s="86">
        <v>200</v>
      </c>
      <c r="K151" s="86">
        <v>200</v>
      </c>
    </row>
    <row r="152" spans="1:11" ht="12.75">
      <c r="A152" s="12">
        <v>41</v>
      </c>
      <c r="B152" s="20">
        <v>632</v>
      </c>
      <c r="C152" s="20" t="s">
        <v>25</v>
      </c>
      <c r="D152" s="102">
        <f aca="true" t="shared" si="25" ref="D152:I152">SUM(D153:D157)</f>
        <v>13777</v>
      </c>
      <c r="E152" s="102">
        <f t="shared" si="25"/>
        <v>22062</v>
      </c>
      <c r="F152" s="102">
        <f t="shared" si="25"/>
        <v>18908</v>
      </c>
      <c r="G152" s="102">
        <f t="shared" si="25"/>
        <v>44850</v>
      </c>
      <c r="H152" s="264">
        <f>SUM(H153:H157)</f>
        <v>30612</v>
      </c>
      <c r="I152" s="102">
        <f t="shared" si="25"/>
        <v>45881</v>
      </c>
      <c r="J152" s="102">
        <f>SUM(J153:J157)</f>
        <v>45881</v>
      </c>
      <c r="K152" s="102">
        <f>SUM(K153:K157)</f>
        <v>45881</v>
      </c>
    </row>
    <row r="153" spans="1:11" ht="12.75" outlineLevel="1">
      <c r="A153" s="12">
        <v>41</v>
      </c>
      <c r="B153" s="10">
        <v>632001</v>
      </c>
      <c r="C153" s="10" t="s">
        <v>26</v>
      </c>
      <c r="D153" s="86">
        <v>11108</v>
      </c>
      <c r="E153" s="86">
        <v>18263</v>
      </c>
      <c r="F153" s="86">
        <v>15294</v>
      </c>
      <c r="G153" s="86">
        <v>20000</v>
      </c>
      <c r="H153" s="262">
        <v>27000</v>
      </c>
      <c r="I153" s="86">
        <v>20000</v>
      </c>
      <c r="J153" s="86">
        <v>20000</v>
      </c>
      <c r="K153" s="86">
        <v>20000</v>
      </c>
    </row>
    <row r="154" spans="1:11" ht="12.75" outlineLevel="1">
      <c r="A154" s="12">
        <v>41</v>
      </c>
      <c r="B154" s="10">
        <v>632001</v>
      </c>
      <c r="C154" s="10" t="s">
        <v>27</v>
      </c>
      <c r="D154" s="86">
        <v>145</v>
      </c>
      <c r="E154" s="86">
        <v>3048</v>
      </c>
      <c r="F154" s="86"/>
      <c r="G154" s="86">
        <v>3500</v>
      </c>
      <c r="H154" s="262">
        <v>0</v>
      </c>
      <c r="I154" s="86">
        <v>3500</v>
      </c>
      <c r="J154" s="86">
        <v>3500</v>
      </c>
      <c r="K154" s="86">
        <v>3500</v>
      </c>
    </row>
    <row r="155" spans="1:11" ht="12.75" outlineLevel="1">
      <c r="A155" s="12">
        <v>41</v>
      </c>
      <c r="B155" s="10">
        <v>632001</v>
      </c>
      <c r="C155" s="10" t="s">
        <v>74</v>
      </c>
      <c r="D155" s="86"/>
      <c r="E155" s="86">
        <v>119</v>
      </c>
      <c r="F155" s="86"/>
      <c r="G155" s="86">
        <v>20000</v>
      </c>
      <c r="H155" s="262">
        <v>108</v>
      </c>
      <c r="I155" s="86">
        <v>21031</v>
      </c>
      <c r="J155" s="86">
        <v>21031</v>
      </c>
      <c r="K155" s="86">
        <v>21031</v>
      </c>
    </row>
    <row r="156" spans="1:11" ht="12.75" outlineLevel="1">
      <c r="A156" s="12">
        <v>41</v>
      </c>
      <c r="B156" s="10">
        <v>632002</v>
      </c>
      <c r="C156" s="10" t="s">
        <v>28</v>
      </c>
      <c r="D156" s="86">
        <v>1934</v>
      </c>
      <c r="E156" s="86">
        <v>0</v>
      </c>
      <c r="F156" s="86">
        <v>2950</v>
      </c>
      <c r="G156" s="86">
        <v>650</v>
      </c>
      <c r="H156" s="262">
        <v>2950</v>
      </c>
      <c r="I156" s="86">
        <v>650</v>
      </c>
      <c r="J156" s="86">
        <v>650</v>
      </c>
      <c r="K156" s="86">
        <v>650</v>
      </c>
    </row>
    <row r="157" spans="1:11" ht="12.75" outlineLevel="1">
      <c r="A157" s="12">
        <v>41</v>
      </c>
      <c r="B157" s="10">
        <v>632003</v>
      </c>
      <c r="C157" s="10" t="s">
        <v>29</v>
      </c>
      <c r="D157" s="86">
        <v>590</v>
      </c>
      <c r="E157" s="86">
        <v>632</v>
      </c>
      <c r="F157" s="86">
        <v>664</v>
      </c>
      <c r="G157" s="86">
        <v>700</v>
      </c>
      <c r="H157" s="262">
        <v>554</v>
      </c>
      <c r="I157" s="86">
        <v>700</v>
      </c>
      <c r="J157" s="86">
        <v>700</v>
      </c>
      <c r="K157" s="86">
        <v>700</v>
      </c>
    </row>
    <row r="158" spans="1:11" ht="12.75">
      <c r="A158" s="12">
        <v>41</v>
      </c>
      <c r="B158" s="20">
        <v>633</v>
      </c>
      <c r="C158" s="20" t="s">
        <v>30</v>
      </c>
      <c r="D158" s="102">
        <f aca="true" t="shared" si="26" ref="D158:I158">SUM(D159:D167)</f>
        <v>31277</v>
      </c>
      <c r="E158" s="102">
        <f t="shared" si="26"/>
        <v>16464</v>
      </c>
      <c r="F158" s="102">
        <f t="shared" si="26"/>
        <v>6960</v>
      </c>
      <c r="G158" s="102">
        <f t="shared" si="26"/>
        <v>36800</v>
      </c>
      <c r="H158" s="264">
        <f>SUM(H159:H167)</f>
        <v>13198</v>
      </c>
      <c r="I158" s="102">
        <f t="shared" si="26"/>
        <v>36800</v>
      </c>
      <c r="J158" s="102">
        <f>SUM(J159:J167)</f>
        <v>36800</v>
      </c>
      <c r="K158" s="102">
        <f>SUM(K159:K167)</f>
        <v>36800</v>
      </c>
    </row>
    <row r="159" spans="1:11" ht="12.75" outlineLevel="1">
      <c r="A159" s="12">
        <v>41</v>
      </c>
      <c r="B159" s="12">
        <v>633001</v>
      </c>
      <c r="C159" s="12" t="s">
        <v>31</v>
      </c>
      <c r="D159" s="93">
        <v>189</v>
      </c>
      <c r="E159" s="93">
        <v>2269</v>
      </c>
      <c r="F159" s="93">
        <v>3658</v>
      </c>
      <c r="G159" s="93">
        <v>20150</v>
      </c>
      <c r="H159" s="270">
        <v>5000</v>
      </c>
      <c r="I159" s="93">
        <v>20150</v>
      </c>
      <c r="J159" s="93">
        <v>20150</v>
      </c>
      <c r="K159" s="93">
        <v>20150</v>
      </c>
    </row>
    <row r="160" spans="1:11" ht="12.75" outlineLevel="1">
      <c r="A160" s="12">
        <v>41</v>
      </c>
      <c r="B160" s="10">
        <v>633002</v>
      </c>
      <c r="C160" s="10" t="s">
        <v>75</v>
      </c>
      <c r="D160" s="89">
        <v>6</v>
      </c>
      <c r="E160" s="89">
        <v>1145</v>
      </c>
      <c r="F160" s="89">
        <v>21</v>
      </c>
      <c r="G160" s="89">
        <v>1200</v>
      </c>
      <c r="H160" s="271">
        <v>19</v>
      </c>
      <c r="I160" s="89">
        <v>1200</v>
      </c>
      <c r="J160" s="89">
        <v>1200</v>
      </c>
      <c r="K160" s="89">
        <v>1200</v>
      </c>
    </row>
    <row r="161" spans="1:11" ht="12.75" outlineLevel="1">
      <c r="A161" s="12">
        <v>41</v>
      </c>
      <c r="B161" s="10">
        <v>633004</v>
      </c>
      <c r="C161" s="10" t="s">
        <v>76</v>
      </c>
      <c r="D161" s="89">
        <v>28</v>
      </c>
      <c r="E161" s="89">
        <v>1012</v>
      </c>
      <c r="F161" s="89">
        <v>1168</v>
      </c>
      <c r="G161" s="89">
        <v>2000</v>
      </c>
      <c r="H161" s="271">
        <v>1168</v>
      </c>
      <c r="I161" s="89">
        <v>2000</v>
      </c>
      <c r="J161" s="89">
        <v>2000</v>
      </c>
      <c r="K161" s="89">
        <v>2000</v>
      </c>
    </row>
    <row r="162" spans="1:11" ht="12.75" outlineLevel="1">
      <c r="A162" s="12">
        <v>41</v>
      </c>
      <c r="B162" s="10">
        <v>633006</v>
      </c>
      <c r="C162" s="10" t="s">
        <v>33</v>
      </c>
      <c r="D162" s="89">
        <v>1600</v>
      </c>
      <c r="E162" s="89">
        <v>2104</v>
      </c>
      <c r="F162" s="89">
        <v>1223</v>
      </c>
      <c r="G162" s="89">
        <v>2000</v>
      </c>
      <c r="H162" s="271">
        <v>1221</v>
      </c>
      <c r="I162" s="89">
        <v>2000</v>
      </c>
      <c r="J162" s="89">
        <v>2000</v>
      </c>
      <c r="K162" s="89">
        <v>2000</v>
      </c>
    </row>
    <row r="163" spans="1:11" ht="12.75" outlineLevel="1">
      <c r="A163" s="12">
        <v>41</v>
      </c>
      <c r="B163" s="10">
        <v>633009</v>
      </c>
      <c r="C163" s="10" t="s">
        <v>77</v>
      </c>
      <c r="D163" s="89">
        <v>179</v>
      </c>
      <c r="E163" s="89">
        <v>186</v>
      </c>
      <c r="F163" s="89">
        <v>462</v>
      </c>
      <c r="G163" s="89">
        <v>10000</v>
      </c>
      <c r="H163" s="271">
        <v>461</v>
      </c>
      <c r="I163" s="89">
        <v>10000</v>
      </c>
      <c r="J163" s="89">
        <v>10000</v>
      </c>
      <c r="K163" s="89">
        <v>10000</v>
      </c>
    </row>
    <row r="164" spans="1:11" ht="12.75" outlineLevel="1">
      <c r="A164" s="12">
        <v>41</v>
      </c>
      <c r="B164" s="10">
        <v>633010</v>
      </c>
      <c r="C164" s="10" t="s">
        <v>35</v>
      </c>
      <c r="D164" s="89"/>
      <c r="E164" s="89">
        <v>610</v>
      </c>
      <c r="F164" s="89"/>
      <c r="G164" s="89">
        <v>600</v>
      </c>
      <c r="H164" s="271">
        <v>427</v>
      </c>
      <c r="I164" s="89">
        <v>600</v>
      </c>
      <c r="J164" s="89">
        <v>600</v>
      </c>
      <c r="K164" s="89">
        <v>600</v>
      </c>
    </row>
    <row r="165" spans="1:11" ht="12.75" outlineLevel="1">
      <c r="A165" s="12">
        <v>41</v>
      </c>
      <c r="B165" s="10">
        <v>633</v>
      </c>
      <c r="C165" s="10" t="s">
        <v>22</v>
      </c>
      <c r="D165" s="122">
        <v>8224</v>
      </c>
      <c r="E165" s="122">
        <v>300</v>
      </c>
      <c r="F165" s="122">
        <v>428</v>
      </c>
      <c r="G165" s="89">
        <v>850</v>
      </c>
      <c r="H165" s="271">
        <v>0</v>
      </c>
      <c r="I165" s="89">
        <v>850</v>
      </c>
      <c r="J165" s="89">
        <v>850</v>
      </c>
      <c r="K165" s="89">
        <v>850</v>
      </c>
    </row>
    <row r="166" spans="1:11" ht="12.75" outlineLevel="1">
      <c r="A166" s="12">
        <v>111</v>
      </c>
      <c r="B166" s="10">
        <v>633</v>
      </c>
      <c r="C166" s="10" t="s">
        <v>22</v>
      </c>
      <c r="D166" s="89">
        <v>19066</v>
      </c>
      <c r="E166" s="89">
        <v>8674</v>
      </c>
      <c r="F166" s="89"/>
      <c r="G166" s="89"/>
      <c r="H166" s="271">
        <v>4902</v>
      </c>
      <c r="I166" s="89">
        <v>0</v>
      </c>
      <c r="J166" s="89">
        <v>0</v>
      </c>
      <c r="K166" s="89">
        <v>0</v>
      </c>
    </row>
    <row r="167" spans="1:11" ht="12.75" outlineLevel="1">
      <c r="A167" s="12">
        <v>41</v>
      </c>
      <c r="B167" s="10">
        <v>633001</v>
      </c>
      <c r="C167" s="10" t="s">
        <v>31</v>
      </c>
      <c r="D167" s="89">
        <v>1985</v>
      </c>
      <c r="E167" s="89">
        <v>164</v>
      </c>
      <c r="F167" s="89"/>
      <c r="G167" s="89"/>
      <c r="H167" s="271"/>
      <c r="I167" s="89">
        <v>0</v>
      </c>
      <c r="J167" s="89">
        <v>0</v>
      </c>
      <c r="K167" s="89">
        <v>0</v>
      </c>
    </row>
    <row r="168" spans="1:11" ht="12.75">
      <c r="A168" s="12">
        <v>41</v>
      </c>
      <c r="B168" s="20">
        <v>635</v>
      </c>
      <c r="C168" s="20" t="s">
        <v>37</v>
      </c>
      <c r="D168" s="102">
        <f aca="true" t="shared" si="27" ref="D168:I168">SUM(D169:D173)</f>
        <v>715</v>
      </c>
      <c r="E168" s="102">
        <f t="shared" si="27"/>
        <v>2677</v>
      </c>
      <c r="F168" s="102">
        <f t="shared" si="27"/>
        <v>4894</v>
      </c>
      <c r="G168" s="102">
        <f t="shared" si="27"/>
        <v>4500</v>
      </c>
      <c r="H168" s="264">
        <f>SUM(H169:H173)</f>
        <v>42919</v>
      </c>
      <c r="I168" s="102">
        <f t="shared" si="27"/>
        <v>4500</v>
      </c>
      <c r="J168" s="102">
        <f>SUM(J169:J173)</f>
        <v>4500</v>
      </c>
      <c r="K168" s="102">
        <f>SUM(K169:K173)</f>
        <v>4500</v>
      </c>
    </row>
    <row r="169" spans="1:11" ht="12.75" outlineLevel="1">
      <c r="A169" s="12">
        <v>41</v>
      </c>
      <c r="B169" s="10">
        <v>635001</v>
      </c>
      <c r="C169" s="10" t="s">
        <v>38</v>
      </c>
      <c r="D169" s="86"/>
      <c r="E169" s="86">
        <v>240</v>
      </c>
      <c r="F169" s="86"/>
      <c r="G169" s="86"/>
      <c r="H169" s="262"/>
      <c r="I169" s="86"/>
      <c r="J169" s="86"/>
      <c r="K169" s="86"/>
    </row>
    <row r="170" spans="1:11" ht="12.75" outlineLevel="1">
      <c r="A170" s="12">
        <v>41</v>
      </c>
      <c r="B170" s="10">
        <v>635009</v>
      </c>
      <c r="C170" s="10" t="s">
        <v>39</v>
      </c>
      <c r="D170" s="86"/>
      <c r="E170" s="86"/>
      <c r="F170" s="86"/>
      <c r="G170" s="86">
        <v>200</v>
      </c>
      <c r="H170" s="262">
        <v>0</v>
      </c>
      <c r="I170" s="86">
        <v>200</v>
      </c>
      <c r="J170" s="86">
        <v>200</v>
      </c>
      <c r="K170" s="86">
        <v>200</v>
      </c>
    </row>
    <row r="171" spans="1:11" ht="12.75" outlineLevel="1">
      <c r="A171" s="12">
        <v>41</v>
      </c>
      <c r="B171" s="10">
        <v>635004</v>
      </c>
      <c r="C171" s="10" t="s">
        <v>40</v>
      </c>
      <c r="D171" s="86">
        <v>437</v>
      </c>
      <c r="E171" s="86">
        <v>1944</v>
      </c>
      <c r="F171" s="86">
        <v>2905</v>
      </c>
      <c r="G171" s="86">
        <v>500</v>
      </c>
      <c r="H171" s="262">
        <v>2905</v>
      </c>
      <c r="I171" s="86">
        <v>500</v>
      </c>
      <c r="J171" s="86">
        <v>500</v>
      </c>
      <c r="K171" s="86">
        <v>500</v>
      </c>
    </row>
    <row r="172" spans="1:11" ht="12.75" outlineLevel="1">
      <c r="A172" s="12">
        <v>41</v>
      </c>
      <c r="B172" s="10">
        <v>635006</v>
      </c>
      <c r="C172" s="10" t="s">
        <v>42</v>
      </c>
      <c r="D172" s="86">
        <v>62</v>
      </c>
      <c r="E172" s="86">
        <v>289</v>
      </c>
      <c r="F172" s="86">
        <v>1540</v>
      </c>
      <c r="G172" s="86">
        <v>3500</v>
      </c>
      <c r="H172" s="262">
        <v>30014</v>
      </c>
      <c r="I172" s="86">
        <v>3500</v>
      </c>
      <c r="J172" s="86">
        <v>3500</v>
      </c>
      <c r="K172" s="86">
        <v>3500</v>
      </c>
    </row>
    <row r="173" spans="1:11" ht="12.75" outlineLevel="1">
      <c r="A173" s="12">
        <v>41</v>
      </c>
      <c r="B173" s="10">
        <v>635009</v>
      </c>
      <c r="C173" s="10" t="s">
        <v>201</v>
      </c>
      <c r="D173" s="86">
        <v>216</v>
      </c>
      <c r="E173" s="86">
        <v>204</v>
      </c>
      <c r="F173" s="86">
        <v>449</v>
      </c>
      <c r="G173" s="86">
        <v>300</v>
      </c>
      <c r="H173" s="262">
        <v>10000</v>
      </c>
      <c r="I173" s="86">
        <v>300</v>
      </c>
      <c r="J173" s="86">
        <v>300</v>
      </c>
      <c r="K173" s="86">
        <v>300</v>
      </c>
    </row>
    <row r="174" spans="1:11" ht="12.75">
      <c r="A174" s="12">
        <v>41</v>
      </c>
      <c r="B174" s="20">
        <v>637</v>
      </c>
      <c r="C174" s="20" t="s">
        <v>43</v>
      </c>
      <c r="D174" s="102">
        <f aca="true" t="shared" si="28" ref="D174:I174">D175+D176+D177+D178+D179+D180+D181+D182</f>
        <v>8258</v>
      </c>
      <c r="E174" s="102">
        <f t="shared" si="28"/>
        <v>10526</v>
      </c>
      <c r="F174" s="102">
        <f t="shared" si="28"/>
        <v>11107</v>
      </c>
      <c r="G174" s="102">
        <f t="shared" si="28"/>
        <v>7100</v>
      </c>
      <c r="H174" s="264">
        <f>H175+H176+H177+H178+H179+H180+H181+H182</f>
        <v>11616</v>
      </c>
      <c r="I174" s="102">
        <f t="shared" si="28"/>
        <v>7100</v>
      </c>
      <c r="J174" s="102">
        <f>J175+J176+J177+J178+J179+J180+J181+J182</f>
        <v>7100</v>
      </c>
      <c r="K174" s="102">
        <f>K175+K176+K177+K178+K179+K180+K181+K182</f>
        <v>7100</v>
      </c>
    </row>
    <row r="175" spans="1:11" ht="12.75" outlineLevel="1">
      <c r="A175" s="12">
        <v>41</v>
      </c>
      <c r="B175" s="10">
        <v>637001</v>
      </c>
      <c r="C175" s="10" t="s">
        <v>44</v>
      </c>
      <c r="D175" s="86">
        <v>59</v>
      </c>
      <c r="E175" s="86"/>
      <c r="F175" s="86">
        <v>40</v>
      </c>
      <c r="G175" s="86">
        <v>100</v>
      </c>
      <c r="H175" s="262">
        <v>39</v>
      </c>
      <c r="I175" s="86">
        <v>100</v>
      </c>
      <c r="J175" s="86">
        <v>100</v>
      </c>
      <c r="K175" s="86">
        <v>100</v>
      </c>
    </row>
    <row r="176" spans="1:11" ht="12.75" outlineLevel="1">
      <c r="A176" s="12">
        <v>41</v>
      </c>
      <c r="B176" s="10">
        <v>637004</v>
      </c>
      <c r="C176" s="10" t="s">
        <v>45</v>
      </c>
      <c r="D176" s="86">
        <v>454</v>
      </c>
      <c r="E176" s="86">
        <v>2181</v>
      </c>
      <c r="F176" s="86">
        <v>2319</v>
      </c>
      <c r="G176" s="86">
        <v>500</v>
      </c>
      <c r="H176" s="262">
        <v>2766</v>
      </c>
      <c r="I176" s="86">
        <v>500</v>
      </c>
      <c r="J176" s="86">
        <v>500</v>
      </c>
      <c r="K176" s="86">
        <v>500</v>
      </c>
    </row>
    <row r="177" spans="1:11" ht="12.75" outlineLevel="1">
      <c r="A177" s="12">
        <v>41</v>
      </c>
      <c r="B177" s="10">
        <v>637005</v>
      </c>
      <c r="C177" s="10" t="s">
        <v>46</v>
      </c>
      <c r="D177" s="86">
        <v>150</v>
      </c>
      <c r="E177" s="86">
        <v>440</v>
      </c>
      <c r="F177" s="86">
        <v>460</v>
      </c>
      <c r="G177" s="86">
        <v>600</v>
      </c>
      <c r="H177" s="262">
        <v>440</v>
      </c>
      <c r="I177" s="86">
        <v>600</v>
      </c>
      <c r="J177" s="86">
        <v>600</v>
      </c>
      <c r="K177" s="86">
        <v>600</v>
      </c>
    </row>
    <row r="178" spans="1:11" ht="12.75" outlineLevel="1">
      <c r="A178" s="40">
        <v>41</v>
      </c>
      <c r="B178" s="21">
        <v>637012</v>
      </c>
      <c r="C178" s="21" t="s">
        <v>47</v>
      </c>
      <c r="D178" s="92">
        <v>1322</v>
      </c>
      <c r="E178" s="92">
        <v>1450</v>
      </c>
      <c r="F178" s="92">
        <v>1554</v>
      </c>
      <c r="G178" s="86">
        <v>800</v>
      </c>
      <c r="H178" s="262">
        <v>1638</v>
      </c>
      <c r="I178" s="86">
        <v>800</v>
      </c>
      <c r="J178" s="86">
        <v>800</v>
      </c>
      <c r="K178" s="86">
        <v>800</v>
      </c>
    </row>
    <row r="179" spans="1:11" ht="12.75" outlineLevel="1">
      <c r="A179" s="40">
        <v>41</v>
      </c>
      <c r="B179" s="10">
        <v>637014</v>
      </c>
      <c r="C179" s="10" t="s">
        <v>49</v>
      </c>
      <c r="D179" s="89">
        <v>2800</v>
      </c>
      <c r="E179" s="89">
        <v>2818</v>
      </c>
      <c r="F179" s="89">
        <v>3004</v>
      </c>
      <c r="G179" s="86">
        <v>1200</v>
      </c>
      <c r="H179" s="262">
        <v>3003</v>
      </c>
      <c r="I179" s="86">
        <v>1200</v>
      </c>
      <c r="J179" s="86">
        <v>1200</v>
      </c>
      <c r="K179" s="86">
        <v>1200</v>
      </c>
    </row>
    <row r="180" spans="1:11" ht="12.75" outlineLevel="1">
      <c r="A180" s="40">
        <v>41</v>
      </c>
      <c r="B180" s="10">
        <v>637015</v>
      </c>
      <c r="C180" s="10" t="s">
        <v>48</v>
      </c>
      <c r="D180" s="89">
        <v>607</v>
      </c>
      <c r="E180" s="89">
        <v>608</v>
      </c>
      <c r="F180" s="89">
        <v>607</v>
      </c>
      <c r="G180" s="86">
        <v>200</v>
      </c>
      <c r="H180" s="262">
        <v>607</v>
      </c>
      <c r="I180" s="86">
        <v>200</v>
      </c>
      <c r="J180" s="86">
        <v>200</v>
      </c>
      <c r="K180" s="86">
        <v>200</v>
      </c>
    </row>
    <row r="181" spans="1:11" ht="12.75" outlineLevel="1">
      <c r="A181" s="40">
        <v>41</v>
      </c>
      <c r="B181" s="10">
        <v>637016</v>
      </c>
      <c r="C181" s="10" t="s">
        <v>50</v>
      </c>
      <c r="D181" s="89">
        <v>1566</v>
      </c>
      <c r="E181" s="89">
        <v>1679</v>
      </c>
      <c r="F181" s="89">
        <v>1923</v>
      </c>
      <c r="G181" s="86">
        <v>700</v>
      </c>
      <c r="H181" s="262">
        <v>1923</v>
      </c>
      <c r="I181" s="86">
        <v>700</v>
      </c>
      <c r="J181" s="86">
        <v>700</v>
      </c>
      <c r="K181" s="86">
        <v>700</v>
      </c>
    </row>
    <row r="182" spans="1:11" ht="12.75">
      <c r="A182" s="40">
        <v>41</v>
      </c>
      <c r="B182" s="10">
        <v>637027</v>
      </c>
      <c r="C182" s="10" t="s">
        <v>51</v>
      </c>
      <c r="D182" s="89">
        <v>1300</v>
      </c>
      <c r="E182" s="89">
        <v>1350</v>
      </c>
      <c r="F182" s="89">
        <v>1200</v>
      </c>
      <c r="G182" s="86">
        <v>3000</v>
      </c>
      <c r="H182" s="262">
        <v>1200</v>
      </c>
      <c r="I182" s="86">
        <v>3000</v>
      </c>
      <c r="J182" s="86">
        <v>3000</v>
      </c>
      <c r="K182" s="86">
        <v>3000</v>
      </c>
    </row>
    <row r="183" spans="1:11" ht="12.75">
      <c r="A183" s="40">
        <v>41</v>
      </c>
      <c r="B183" s="20">
        <v>642</v>
      </c>
      <c r="C183" s="20" t="s">
        <v>52</v>
      </c>
      <c r="D183" s="102">
        <f aca="true" t="shared" si="29" ref="D183:K183">SUM(D184:D184)</f>
        <v>209</v>
      </c>
      <c r="E183" s="102">
        <f t="shared" si="29"/>
        <v>100</v>
      </c>
      <c r="F183" s="102">
        <f t="shared" si="29"/>
        <v>714</v>
      </c>
      <c r="G183" s="102">
        <f t="shared" si="29"/>
        <v>350</v>
      </c>
      <c r="H183" s="264">
        <f t="shared" si="29"/>
        <v>350</v>
      </c>
      <c r="I183" s="102">
        <f t="shared" si="29"/>
        <v>350</v>
      </c>
      <c r="J183" s="102">
        <f t="shared" si="29"/>
        <v>350</v>
      </c>
      <c r="K183" s="102">
        <f t="shared" si="29"/>
        <v>350</v>
      </c>
    </row>
    <row r="184" spans="1:11" ht="12.75">
      <c r="A184" s="40">
        <v>41</v>
      </c>
      <c r="B184" s="10">
        <v>642015</v>
      </c>
      <c r="C184" s="10" t="s">
        <v>53</v>
      </c>
      <c r="D184" s="86">
        <v>209</v>
      </c>
      <c r="E184" s="86">
        <v>100</v>
      </c>
      <c r="F184" s="86">
        <v>714</v>
      </c>
      <c r="G184" s="86">
        <v>350</v>
      </c>
      <c r="H184" s="262">
        <v>350</v>
      </c>
      <c r="I184" s="86">
        <v>350</v>
      </c>
      <c r="J184" s="86">
        <v>350</v>
      </c>
      <c r="K184" s="86">
        <v>350</v>
      </c>
    </row>
    <row r="185" spans="1:6" ht="12.75">
      <c r="A185" s="79"/>
      <c r="B185" s="27"/>
      <c r="C185" s="27"/>
      <c r="D185" s="51"/>
      <c r="E185" s="51"/>
      <c r="F185" s="51"/>
    </row>
    <row r="186" spans="1:6" ht="12.75">
      <c r="A186" s="79"/>
      <c r="B186" s="27"/>
      <c r="C186" s="27"/>
      <c r="D186" s="51"/>
      <c r="E186" s="51"/>
      <c r="F186" s="51"/>
    </row>
    <row r="187" spans="1:11" ht="12.75">
      <c r="A187" s="23" t="s">
        <v>232</v>
      </c>
      <c r="B187" s="22"/>
      <c r="C187" s="23"/>
      <c r="D187" s="75" t="s">
        <v>178</v>
      </c>
      <c r="E187" s="75" t="s">
        <v>178</v>
      </c>
      <c r="F187" s="75" t="s">
        <v>178</v>
      </c>
      <c r="G187" s="75" t="s">
        <v>178</v>
      </c>
      <c r="H187" s="75" t="s">
        <v>178</v>
      </c>
      <c r="I187" s="75" t="s">
        <v>178</v>
      </c>
      <c r="J187" s="75" t="s">
        <v>178</v>
      </c>
      <c r="K187" s="75" t="s">
        <v>178</v>
      </c>
    </row>
    <row r="188" spans="1:11" ht="15.75" customHeight="1">
      <c r="A188" s="35" t="s">
        <v>0</v>
      </c>
      <c r="B188" s="14" t="s">
        <v>54</v>
      </c>
      <c r="C188" s="14" t="s">
        <v>55</v>
      </c>
      <c r="D188" s="103">
        <f aca="true" t="shared" si="30" ref="D188:I188">D189+D193+D202+D217</f>
        <v>45750</v>
      </c>
      <c r="E188" s="103">
        <f t="shared" si="30"/>
        <v>42544</v>
      </c>
      <c r="F188" s="103">
        <f t="shared" si="30"/>
        <v>58867</v>
      </c>
      <c r="G188" s="103">
        <f t="shared" si="30"/>
        <v>49929</v>
      </c>
      <c r="H188" s="249">
        <f>H189+H193+H202+H217</f>
        <v>49929</v>
      </c>
      <c r="I188" s="151">
        <f t="shared" si="30"/>
        <v>88148</v>
      </c>
      <c r="J188" s="151">
        <f>J189+J193+J202+J217</f>
        <v>88148</v>
      </c>
      <c r="K188" s="151">
        <f>K189+K193+K202+K217</f>
        <v>88148</v>
      </c>
    </row>
    <row r="189" spans="1:11" ht="12.75">
      <c r="A189" s="25">
        <v>41</v>
      </c>
      <c r="B189" s="20">
        <v>610</v>
      </c>
      <c r="C189" s="20" t="s">
        <v>78</v>
      </c>
      <c r="D189" s="91">
        <f aca="true" t="shared" si="31" ref="D189:I189">SUM(D190:D192)</f>
        <v>28953</v>
      </c>
      <c r="E189" s="91">
        <f t="shared" si="31"/>
        <v>28944</v>
      </c>
      <c r="F189" s="91">
        <f t="shared" si="31"/>
        <v>32264</v>
      </c>
      <c r="G189" s="91">
        <f t="shared" si="31"/>
        <v>31974</v>
      </c>
      <c r="H189" s="260">
        <f>SUM(H190:H192)</f>
        <v>33076</v>
      </c>
      <c r="I189" s="114">
        <f t="shared" si="31"/>
        <v>35280</v>
      </c>
      <c r="J189" s="114">
        <f>SUM(J190:J192)</f>
        <v>35280</v>
      </c>
      <c r="K189" s="114">
        <f>SUM(K190:K192)</f>
        <v>35280</v>
      </c>
    </row>
    <row r="190" spans="1:11" ht="12.75" outlineLevel="1">
      <c r="A190" s="25">
        <v>41</v>
      </c>
      <c r="B190" s="10">
        <v>611</v>
      </c>
      <c r="C190" s="10" t="s">
        <v>8</v>
      </c>
      <c r="D190" s="86">
        <v>21633</v>
      </c>
      <c r="E190" s="86">
        <v>21648</v>
      </c>
      <c r="F190" s="145">
        <v>23496</v>
      </c>
      <c r="G190" s="145">
        <v>31974</v>
      </c>
      <c r="H190" s="272">
        <v>24309</v>
      </c>
      <c r="I190" s="145">
        <v>35280</v>
      </c>
      <c r="J190" s="145">
        <v>35280</v>
      </c>
      <c r="K190" s="145">
        <v>35280</v>
      </c>
    </row>
    <row r="191" spans="1:11" ht="12.75" outlineLevel="1">
      <c r="A191" s="25">
        <v>41</v>
      </c>
      <c r="B191" s="10">
        <v>612</v>
      </c>
      <c r="C191" s="10" t="s">
        <v>9</v>
      </c>
      <c r="D191" s="86">
        <v>2820</v>
      </c>
      <c r="E191" s="86">
        <v>2746</v>
      </c>
      <c r="F191" s="145">
        <v>2838</v>
      </c>
      <c r="G191" s="145"/>
      <c r="H191" s="272">
        <v>2837</v>
      </c>
      <c r="I191" s="145"/>
      <c r="J191" s="145"/>
      <c r="K191" s="145"/>
    </row>
    <row r="192" spans="1:11" ht="12.75" outlineLevel="1">
      <c r="A192" s="25">
        <v>41</v>
      </c>
      <c r="B192" s="10">
        <v>614</v>
      </c>
      <c r="C192" s="10" t="s">
        <v>10</v>
      </c>
      <c r="D192" s="86">
        <v>4500</v>
      </c>
      <c r="E192" s="86">
        <v>4550</v>
      </c>
      <c r="F192" s="145">
        <v>5930</v>
      </c>
      <c r="G192" s="145"/>
      <c r="H192" s="272">
        <v>5930</v>
      </c>
      <c r="I192" s="145"/>
      <c r="J192" s="145"/>
      <c r="K192" s="145"/>
    </row>
    <row r="193" spans="1:11" ht="12.75">
      <c r="A193" s="25">
        <v>41</v>
      </c>
      <c r="B193" s="20">
        <v>620</v>
      </c>
      <c r="C193" s="20" t="s">
        <v>57</v>
      </c>
      <c r="D193" s="91">
        <f aca="true" t="shared" si="32" ref="D193:I193">SUM(D194:D201)</f>
        <v>9967</v>
      </c>
      <c r="E193" s="91">
        <f t="shared" si="32"/>
        <v>9876</v>
      </c>
      <c r="F193" s="91">
        <f t="shared" si="32"/>
        <v>11121</v>
      </c>
      <c r="G193" s="91">
        <f t="shared" si="32"/>
        <v>11255</v>
      </c>
      <c r="H193" s="260">
        <f>SUM(H194:H201)</f>
        <v>11114</v>
      </c>
      <c r="I193" s="114">
        <f t="shared" si="32"/>
        <v>12418</v>
      </c>
      <c r="J193" s="114">
        <f>SUM(J194:J201)</f>
        <v>12418</v>
      </c>
      <c r="K193" s="114">
        <f>SUM(K194:K201)</f>
        <v>12418</v>
      </c>
    </row>
    <row r="194" spans="1:14" ht="12.75" outlineLevel="1">
      <c r="A194" s="25">
        <v>41</v>
      </c>
      <c r="B194" s="10" t="s">
        <v>13</v>
      </c>
      <c r="C194" s="10" t="s">
        <v>14</v>
      </c>
      <c r="D194" s="86">
        <v>2936</v>
      </c>
      <c r="E194" s="86">
        <v>2937</v>
      </c>
      <c r="F194" s="145">
        <v>3270</v>
      </c>
      <c r="G194" s="145">
        <v>3197</v>
      </c>
      <c r="H194" s="272">
        <v>3270</v>
      </c>
      <c r="I194" s="145">
        <v>4038</v>
      </c>
      <c r="J194" s="145">
        <v>4038</v>
      </c>
      <c r="K194" s="145">
        <v>4038</v>
      </c>
      <c r="M194" s="235"/>
      <c r="N194" s="236"/>
    </row>
    <row r="195" spans="1:14" ht="12.75" outlineLevel="1">
      <c r="A195" s="25">
        <v>41</v>
      </c>
      <c r="B195" s="10">
        <v>625001</v>
      </c>
      <c r="C195" s="10" t="s">
        <v>15</v>
      </c>
      <c r="D195" s="86">
        <v>410</v>
      </c>
      <c r="E195" s="86">
        <v>411</v>
      </c>
      <c r="F195" s="145">
        <v>458</v>
      </c>
      <c r="G195" s="145">
        <v>448</v>
      </c>
      <c r="H195" s="272">
        <v>457</v>
      </c>
      <c r="I195" s="145">
        <v>466</v>
      </c>
      <c r="J195" s="145">
        <v>466</v>
      </c>
      <c r="K195" s="145">
        <v>466</v>
      </c>
      <c r="M195" s="235"/>
      <c r="N195" s="236"/>
    </row>
    <row r="196" spans="1:14" ht="12.75" outlineLevel="1">
      <c r="A196" s="25">
        <v>41</v>
      </c>
      <c r="B196" s="10">
        <v>625002</v>
      </c>
      <c r="C196" s="10" t="s">
        <v>16</v>
      </c>
      <c r="D196" s="86">
        <v>4110</v>
      </c>
      <c r="E196" s="86">
        <v>4112</v>
      </c>
      <c r="F196" s="145">
        <v>4648</v>
      </c>
      <c r="G196" s="145">
        <v>4476</v>
      </c>
      <c r="H196" s="272">
        <v>4648</v>
      </c>
      <c r="I196" s="145">
        <v>4655</v>
      </c>
      <c r="J196" s="145">
        <v>4655</v>
      </c>
      <c r="K196" s="145">
        <v>4655</v>
      </c>
      <c r="M196" s="235"/>
      <c r="N196" s="236"/>
    </row>
    <row r="197" spans="1:14" ht="12.75" outlineLevel="1">
      <c r="A197" s="25">
        <v>41</v>
      </c>
      <c r="B197" s="10">
        <v>625003</v>
      </c>
      <c r="C197" s="10" t="s">
        <v>17</v>
      </c>
      <c r="D197" s="86">
        <v>235</v>
      </c>
      <c r="E197" s="86">
        <v>235</v>
      </c>
      <c r="F197" s="145">
        <v>265</v>
      </c>
      <c r="G197" s="145">
        <v>256</v>
      </c>
      <c r="H197" s="272">
        <v>265</v>
      </c>
      <c r="I197" s="145">
        <v>266</v>
      </c>
      <c r="J197" s="145">
        <v>266</v>
      </c>
      <c r="K197" s="145">
        <v>266</v>
      </c>
      <c r="M197" s="235"/>
      <c r="N197" s="236"/>
    </row>
    <row r="198" spans="1:14" ht="12.75" outlineLevel="1">
      <c r="A198" s="25">
        <v>41</v>
      </c>
      <c r="B198" s="10">
        <v>625004</v>
      </c>
      <c r="C198" s="10" t="s">
        <v>18</v>
      </c>
      <c r="D198" s="86">
        <v>606</v>
      </c>
      <c r="E198" s="86">
        <v>535</v>
      </c>
      <c r="F198" s="145">
        <v>614</v>
      </c>
      <c r="G198" s="145">
        <v>959</v>
      </c>
      <c r="H198" s="272">
        <v>612</v>
      </c>
      <c r="I198" s="145">
        <v>998</v>
      </c>
      <c r="J198" s="145">
        <v>998</v>
      </c>
      <c r="K198" s="145">
        <v>998</v>
      </c>
      <c r="M198" s="235"/>
      <c r="N198" s="236"/>
    </row>
    <row r="199" spans="1:14" ht="12.75" outlineLevel="1">
      <c r="A199" s="25">
        <v>41</v>
      </c>
      <c r="B199" s="10">
        <v>625005</v>
      </c>
      <c r="C199" s="10" t="s">
        <v>19</v>
      </c>
      <c r="D199" s="86">
        <v>202</v>
      </c>
      <c r="E199" s="86">
        <v>178</v>
      </c>
      <c r="F199" s="145">
        <v>204</v>
      </c>
      <c r="G199" s="145">
        <v>320</v>
      </c>
      <c r="H199" s="272">
        <v>204</v>
      </c>
      <c r="I199" s="145">
        <v>333</v>
      </c>
      <c r="J199" s="145">
        <v>333</v>
      </c>
      <c r="K199" s="145">
        <v>333</v>
      </c>
      <c r="M199" s="235"/>
      <c r="N199" s="236"/>
    </row>
    <row r="200" spans="1:14" ht="12.75" outlineLevel="1">
      <c r="A200" s="25">
        <v>41</v>
      </c>
      <c r="B200" s="10">
        <v>625007</v>
      </c>
      <c r="C200" s="10" t="s">
        <v>20</v>
      </c>
      <c r="D200" s="86">
        <v>1395</v>
      </c>
      <c r="E200" s="86">
        <v>1395</v>
      </c>
      <c r="F200" s="145">
        <v>1576</v>
      </c>
      <c r="G200" s="145">
        <v>1519</v>
      </c>
      <c r="H200" s="272">
        <v>1576</v>
      </c>
      <c r="I200" s="145">
        <v>1579</v>
      </c>
      <c r="J200" s="145">
        <v>1579</v>
      </c>
      <c r="K200" s="145">
        <v>1579</v>
      </c>
      <c r="M200" s="235"/>
      <c r="N200" s="236"/>
    </row>
    <row r="201" spans="1:14" ht="12.75" outlineLevel="1">
      <c r="A201" s="25">
        <v>41</v>
      </c>
      <c r="B201" s="10">
        <v>625006</v>
      </c>
      <c r="C201" s="10" t="s">
        <v>21</v>
      </c>
      <c r="D201" s="86">
        <v>73</v>
      </c>
      <c r="E201" s="86">
        <v>73</v>
      </c>
      <c r="F201" s="145">
        <v>86</v>
      </c>
      <c r="G201" s="145">
        <v>80</v>
      </c>
      <c r="H201" s="272">
        <v>82</v>
      </c>
      <c r="I201" s="145">
        <v>83</v>
      </c>
      <c r="J201" s="145">
        <v>83</v>
      </c>
      <c r="K201" s="145">
        <v>83</v>
      </c>
      <c r="N201" s="236"/>
    </row>
    <row r="202" spans="1:14" ht="12.75">
      <c r="A202" s="25">
        <v>41</v>
      </c>
      <c r="B202" s="20">
        <v>630</v>
      </c>
      <c r="C202" s="20" t="s">
        <v>22</v>
      </c>
      <c r="D202" s="102">
        <f aca="true" t="shared" si="33" ref="D202:I202">D203+D209+D211</f>
        <v>6740</v>
      </c>
      <c r="E202" s="102">
        <f t="shared" si="33"/>
        <v>3466</v>
      </c>
      <c r="F202" s="102">
        <f t="shared" si="33"/>
        <v>15262</v>
      </c>
      <c r="G202" s="102">
        <f t="shared" si="33"/>
        <v>6350</v>
      </c>
      <c r="H202" s="264">
        <f t="shared" si="33"/>
        <v>5519</v>
      </c>
      <c r="I202" s="102">
        <f t="shared" si="33"/>
        <v>40100</v>
      </c>
      <c r="J202" s="102">
        <f>J203+J209+J211</f>
        <v>40100</v>
      </c>
      <c r="K202" s="102">
        <f>K203+K209+K211</f>
        <v>40100</v>
      </c>
      <c r="N202" s="236"/>
    </row>
    <row r="203" spans="1:11" ht="12.75">
      <c r="A203" s="25">
        <v>41</v>
      </c>
      <c r="B203" s="20">
        <v>633</v>
      </c>
      <c r="C203" s="20" t="s">
        <v>30</v>
      </c>
      <c r="D203" s="102">
        <f aca="true" t="shared" si="34" ref="D203:I203">SUM(D204:D208)</f>
        <v>4747</v>
      </c>
      <c r="E203" s="102">
        <f t="shared" si="34"/>
        <v>1319</v>
      </c>
      <c r="F203" s="144">
        <f>SUM(F204:F208)</f>
        <v>13202</v>
      </c>
      <c r="G203" s="144">
        <f t="shared" si="34"/>
        <v>2900</v>
      </c>
      <c r="H203" s="273">
        <f>SUM(H204:H208)</f>
        <v>3461</v>
      </c>
      <c r="I203" s="144">
        <f t="shared" si="34"/>
        <v>37000</v>
      </c>
      <c r="J203" s="144">
        <f>SUM(J204:J208)</f>
        <v>37000</v>
      </c>
      <c r="K203" s="144">
        <f>SUM(K204:K208)</f>
        <v>37000</v>
      </c>
    </row>
    <row r="204" spans="1:11" ht="12.75" outlineLevel="1">
      <c r="A204" s="12">
        <v>41</v>
      </c>
      <c r="B204" s="10">
        <v>633004</v>
      </c>
      <c r="C204" s="10" t="s">
        <v>79</v>
      </c>
      <c r="D204" s="86">
        <v>502</v>
      </c>
      <c r="E204" s="86">
        <v>5</v>
      </c>
      <c r="F204" s="145">
        <v>1514</v>
      </c>
      <c r="G204" s="145">
        <v>1500</v>
      </c>
      <c r="H204" s="272">
        <v>1514</v>
      </c>
      <c r="I204" s="145">
        <v>1500</v>
      </c>
      <c r="J204" s="145">
        <v>1500</v>
      </c>
      <c r="K204" s="145">
        <v>1500</v>
      </c>
    </row>
    <row r="205" spans="1:11" ht="12.75" outlineLevel="1">
      <c r="A205" s="12">
        <v>41</v>
      </c>
      <c r="B205" s="10">
        <v>633006</v>
      </c>
      <c r="C205" s="10" t="s">
        <v>33</v>
      </c>
      <c r="D205" s="86">
        <v>943</v>
      </c>
      <c r="E205" s="86">
        <v>974</v>
      </c>
      <c r="F205" s="145">
        <v>1557</v>
      </c>
      <c r="G205" s="145">
        <v>1000</v>
      </c>
      <c r="H205" s="272">
        <v>1556</v>
      </c>
      <c r="I205" s="145">
        <v>1000</v>
      </c>
      <c r="J205" s="145">
        <v>1000</v>
      </c>
      <c r="K205" s="145">
        <v>1000</v>
      </c>
    </row>
    <row r="206" spans="1:11" ht="12.75" outlineLevel="1">
      <c r="A206" s="25" t="s">
        <v>255</v>
      </c>
      <c r="B206" s="25">
        <v>633011</v>
      </c>
      <c r="C206" s="10" t="s">
        <v>257</v>
      </c>
      <c r="D206" s="86"/>
      <c r="E206" s="86"/>
      <c r="F206" s="145"/>
      <c r="G206" s="145"/>
      <c r="H206" s="272"/>
      <c r="I206" s="145">
        <v>34100</v>
      </c>
      <c r="J206" s="145">
        <v>34100</v>
      </c>
      <c r="K206" s="145">
        <v>34100</v>
      </c>
    </row>
    <row r="207" spans="1:11" ht="12.75" outlineLevel="1">
      <c r="A207" s="12">
        <v>41</v>
      </c>
      <c r="B207" s="10">
        <v>633013</v>
      </c>
      <c r="C207" s="10" t="s">
        <v>35</v>
      </c>
      <c r="D207" s="86"/>
      <c r="E207" s="86">
        <v>340</v>
      </c>
      <c r="F207" s="145">
        <v>392</v>
      </c>
      <c r="G207" s="145">
        <v>400</v>
      </c>
      <c r="H207" s="272">
        <v>391</v>
      </c>
      <c r="I207" s="145">
        <v>400</v>
      </c>
      <c r="J207" s="145">
        <v>400</v>
      </c>
      <c r="K207" s="145">
        <v>400</v>
      </c>
    </row>
    <row r="208" spans="1:11" ht="12.75" outlineLevel="1">
      <c r="A208" s="12">
        <v>72</v>
      </c>
      <c r="B208" s="10">
        <v>630</v>
      </c>
      <c r="C208" s="10" t="s">
        <v>22</v>
      </c>
      <c r="D208" s="86">
        <v>3302</v>
      </c>
      <c r="E208" s="86"/>
      <c r="F208" s="242">
        <v>9739</v>
      </c>
      <c r="G208" s="145"/>
      <c r="H208" s="272"/>
      <c r="I208" s="145"/>
      <c r="J208" s="145"/>
      <c r="K208" s="145"/>
    </row>
    <row r="209" spans="1:11" ht="12.75">
      <c r="A209" s="25">
        <v>41</v>
      </c>
      <c r="B209" s="20">
        <v>635</v>
      </c>
      <c r="C209" s="20" t="s">
        <v>37</v>
      </c>
      <c r="D209" s="102">
        <f aca="true" t="shared" si="35" ref="D209:K209">SUM(D210)</f>
        <v>165</v>
      </c>
      <c r="E209" s="102">
        <f t="shared" si="35"/>
        <v>746</v>
      </c>
      <c r="F209" s="102">
        <f t="shared" si="35"/>
        <v>129</v>
      </c>
      <c r="G209" s="144">
        <f>SUM(G210)</f>
        <v>1500</v>
      </c>
      <c r="H209" s="273">
        <f>SUM(H210)</f>
        <v>129</v>
      </c>
      <c r="I209" s="144">
        <f t="shared" si="35"/>
        <v>1500</v>
      </c>
      <c r="J209" s="144">
        <f t="shared" si="35"/>
        <v>1500</v>
      </c>
      <c r="K209" s="144">
        <f t="shared" si="35"/>
        <v>1500</v>
      </c>
    </row>
    <row r="210" spans="1:11" ht="12.75">
      <c r="A210" s="12">
        <v>41</v>
      </c>
      <c r="B210" s="10">
        <v>635004</v>
      </c>
      <c r="C210" s="10" t="s">
        <v>40</v>
      </c>
      <c r="D210" s="86">
        <v>165</v>
      </c>
      <c r="E210" s="86">
        <v>746</v>
      </c>
      <c r="F210" s="145">
        <v>129</v>
      </c>
      <c r="G210" s="145">
        <v>1500</v>
      </c>
      <c r="H210" s="272">
        <v>129</v>
      </c>
      <c r="I210" s="145">
        <v>1500</v>
      </c>
      <c r="J210" s="145">
        <v>1500</v>
      </c>
      <c r="K210" s="145">
        <v>1500</v>
      </c>
    </row>
    <row r="211" spans="1:11" ht="12.75">
      <c r="A211" s="25">
        <v>41</v>
      </c>
      <c r="B211" s="20">
        <v>637</v>
      </c>
      <c r="C211" s="20" t="s">
        <v>43</v>
      </c>
      <c r="D211" s="102">
        <f aca="true" t="shared" si="36" ref="D211:I211">SUM(D212:D216)</f>
        <v>1828</v>
      </c>
      <c r="E211" s="102">
        <f t="shared" si="36"/>
        <v>1401</v>
      </c>
      <c r="F211" s="102">
        <f t="shared" si="36"/>
        <v>1931</v>
      </c>
      <c r="G211" s="86">
        <f t="shared" si="36"/>
        <v>1950</v>
      </c>
      <c r="H211" s="264">
        <f>SUM(H212:H216)</f>
        <v>1929</v>
      </c>
      <c r="I211" s="102">
        <f t="shared" si="36"/>
        <v>1600</v>
      </c>
      <c r="J211" s="102">
        <f>SUM(J212:J216)</f>
        <v>1600</v>
      </c>
      <c r="K211" s="102">
        <f>SUM(K212:K216)</f>
        <v>1600</v>
      </c>
    </row>
    <row r="212" spans="1:11" ht="12.75" outlineLevel="1">
      <c r="A212" s="12">
        <v>41</v>
      </c>
      <c r="B212" s="10">
        <v>637004</v>
      </c>
      <c r="C212" s="10" t="s">
        <v>80</v>
      </c>
      <c r="D212" s="89">
        <v>531</v>
      </c>
      <c r="E212" s="89">
        <v>98</v>
      </c>
      <c r="F212" s="113">
        <v>54</v>
      </c>
      <c r="G212" s="145">
        <v>550</v>
      </c>
      <c r="H212" s="272">
        <v>54</v>
      </c>
      <c r="I212" s="145">
        <v>200</v>
      </c>
      <c r="J212" s="145">
        <v>200</v>
      </c>
      <c r="K212" s="145">
        <v>200</v>
      </c>
    </row>
    <row r="213" spans="1:11" ht="12.75" outlineLevel="1">
      <c r="A213" s="12">
        <v>41</v>
      </c>
      <c r="B213" s="10">
        <v>637012</v>
      </c>
      <c r="C213" s="10" t="s">
        <v>47</v>
      </c>
      <c r="D213" s="89">
        <v>75</v>
      </c>
      <c r="E213" s="89"/>
      <c r="F213" s="113">
        <v>1</v>
      </c>
      <c r="G213" s="145"/>
      <c r="H213" s="272"/>
      <c r="I213" s="145"/>
      <c r="J213" s="145"/>
      <c r="K213" s="145"/>
    </row>
    <row r="214" spans="1:11" ht="12.75" outlineLevel="1">
      <c r="A214" s="12">
        <v>41</v>
      </c>
      <c r="B214" s="10">
        <v>637014</v>
      </c>
      <c r="C214" s="10" t="s">
        <v>49</v>
      </c>
      <c r="D214" s="89">
        <v>892</v>
      </c>
      <c r="E214" s="89">
        <v>981</v>
      </c>
      <c r="F214" s="113">
        <v>1019</v>
      </c>
      <c r="G214" s="145">
        <v>1000</v>
      </c>
      <c r="H214" s="272">
        <v>1018</v>
      </c>
      <c r="I214" s="145">
        <v>1000</v>
      </c>
      <c r="J214" s="145">
        <v>1000</v>
      </c>
      <c r="K214" s="145">
        <v>1000</v>
      </c>
    </row>
    <row r="215" spans="1:11" ht="12.75" outlineLevel="1">
      <c r="A215" s="12">
        <v>41</v>
      </c>
      <c r="B215" s="10">
        <v>637027</v>
      </c>
      <c r="C215" s="10" t="s">
        <v>248</v>
      </c>
      <c r="D215" s="89"/>
      <c r="E215" s="89"/>
      <c r="F215" s="113">
        <v>489</v>
      </c>
      <c r="G215" s="145"/>
      <c r="H215" s="272">
        <v>489</v>
      </c>
      <c r="I215" s="145"/>
      <c r="J215" s="145"/>
      <c r="K215" s="145"/>
    </row>
    <row r="216" spans="1:11" ht="12.75" outlineLevel="1">
      <c r="A216" s="12">
        <v>41</v>
      </c>
      <c r="B216" s="10">
        <v>637016</v>
      </c>
      <c r="C216" s="10" t="s">
        <v>50</v>
      </c>
      <c r="D216" s="89">
        <v>330</v>
      </c>
      <c r="E216" s="89">
        <v>322</v>
      </c>
      <c r="F216" s="113">
        <v>368</v>
      </c>
      <c r="G216" s="145">
        <v>400</v>
      </c>
      <c r="H216" s="272">
        <v>368</v>
      </c>
      <c r="I216" s="145">
        <v>400</v>
      </c>
      <c r="J216" s="145">
        <v>400</v>
      </c>
      <c r="K216" s="145">
        <v>400</v>
      </c>
    </row>
    <row r="217" spans="1:11" ht="12.75">
      <c r="A217" s="25">
        <v>41</v>
      </c>
      <c r="B217" s="20">
        <v>642</v>
      </c>
      <c r="C217" s="20" t="s">
        <v>52</v>
      </c>
      <c r="D217" s="102">
        <f aca="true" t="shared" si="37" ref="D217:K217">SUM(D218:D218)</f>
        <v>90</v>
      </c>
      <c r="E217" s="102">
        <f t="shared" si="37"/>
        <v>258</v>
      </c>
      <c r="F217" s="102">
        <f>SUM(F218)</f>
        <v>220</v>
      </c>
      <c r="G217" s="102">
        <f t="shared" si="37"/>
        <v>350</v>
      </c>
      <c r="H217" s="264">
        <f t="shared" si="37"/>
        <v>220</v>
      </c>
      <c r="I217" s="144">
        <f t="shared" si="37"/>
        <v>350</v>
      </c>
      <c r="J217" s="144">
        <f t="shared" si="37"/>
        <v>350</v>
      </c>
      <c r="K217" s="144">
        <f t="shared" si="37"/>
        <v>350</v>
      </c>
    </row>
    <row r="218" spans="1:11" ht="12.75" outlineLevel="1">
      <c r="A218" s="11">
        <v>41</v>
      </c>
      <c r="B218" s="10">
        <v>642015</v>
      </c>
      <c r="C218" s="10" t="s">
        <v>53</v>
      </c>
      <c r="D218" s="86">
        <v>90</v>
      </c>
      <c r="E218" s="86">
        <v>258</v>
      </c>
      <c r="F218" s="145">
        <v>220</v>
      </c>
      <c r="G218" s="145">
        <v>350</v>
      </c>
      <c r="H218" s="272">
        <v>220</v>
      </c>
      <c r="I218" s="145">
        <v>350</v>
      </c>
      <c r="J218" s="145">
        <v>350</v>
      </c>
      <c r="K218" s="145">
        <v>350</v>
      </c>
    </row>
    <row r="219" spans="1:10" ht="12.75" outlineLevel="1">
      <c r="A219" s="95"/>
      <c r="B219" s="27"/>
      <c r="C219" s="27"/>
      <c r="D219" s="97"/>
      <c r="E219" s="97"/>
      <c r="F219" s="97"/>
      <c r="G219" s="97"/>
      <c r="H219" s="97"/>
      <c r="I219" s="97"/>
      <c r="J219" s="97"/>
    </row>
    <row r="220" spans="3:11" ht="12.75">
      <c r="C220" s="14" t="s">
        <v>66</v>
      </c>
      <c r="D220" s="120"/>
      <c r="E220" s="120"/>
      <c r="F220" s="240"/>
      <c r="G220" s="152"/>
      <c r="H220" s="152"/>
      <c r="I220" s="152"/>
      <c r="J220" s="152"/>
      <c r="K220" s="104"/>
    </row>
    <row r="221" spans="3:11" ht="12.75">
      <c r="C221" s="10" t="s">
        <v>81</v>
      </c>
      <c r="D221" s="86">
        <f>D133</f>
        <v>252359</v>
      </c>
      <c r="E221" s="86">
        <f>E133</f>
        <v>260005</v>
      </c>
      <c r="F221" s="86">
        <f>F133</f>
        <v>275109</v>
      </c>
      <c r="G221" s="86">
        <f>G132</f>
        <v>364105</v>
      </c>
      <c r="H221" s="86">
        <f>H132</f>
        <v>369007</v>
      </c>
      <c r="I221" s="86">
        <f>I132</f>
        <v>396354</v>
      </c>
      <c r="J221" s="86">
        <f>J132</f>
        <v>396354</v>
      </c>
      <c r="K221" s="86">
        <f>K132</f>
        <v>396354</v>
      </c>
    </row>
    <row r="222" spans="3:11" ht="12.75">
      <c r="C222" s="10" t="s">
        <v>82</v>
      </c>
      <c r="D222" s="86">
        <f aca="true" t="shared" si="38" ref="D222:I222">D188</f>
        <v>45750</v>
      </c>
      <c r="E222" s="86">
        <f t="shared" si="38"/>
        <v>42544</v>
      </c>
      <c r="F222" s="86">
        <f t="shared" si="38"/>
        <v>58867</v>
      </c>
      <c r="G222" s="86">
        <f t="shared" si="38"/>
        <v>49929</v>
      </c>
      <c r="H222" s="86">
        <f t="shared" si="38"/>
        <v>49929</v>
      </c>
      <c r="I222" s="145">
        <f t="shared" si="38"/>
        <v>88148</v>
      </c>
      <c r="J222" s="145">
        <f>J188</f>
        <v>88148</v>
      </c>
      <c r="K222" s="145">
        <f>K188</f>
        <v>88148</v>
      </c>
    </row>
    <row r="223" spans="3:11" ht="12.75">
      <c r="C223" s="10" t="s">
        <v>62</v>
      </c>
      <c r="D223" s="86"/>
      <c r="E223" s="86"/>
      <c r="F223" s="145"/>
      <c r="G223" s="146"/>
      <c r="H223" s="146"/>
      <c r="I223" s="146"/>
      <c r="J223" s="146"/>
      <c r="K223" s="146"/>
    </row>
    <row r="224" spans="3:11" ht="12.75">
      <c r="C224" s="14" t="s">
        <v>69</v>
      </c>
      <c r="D224" s="90">
        <f aca="true" t="shared" si="39" ref="D224:I224">SUM(D221:D223)</f>
        <v>298109</v>
      </c>
      <c r="E224" s="90">
        <f t="shared" si="39"/>
        <v>302549</v>
      </c>
      <c r="F224" s="90">
        <f t="shared" si="39"/>
        <v>333976</v>
      </c>
      <c r="G224" s="155">
        <f t="shared" si="39"/>
        <v>414034</v>
      </c>
      <c r="H224" s="155">
        <f t="shared" si="39"/>
        <v>418936</v>
      </c>
      <c r="I224" s="153">
        <f t="shared" si="39"/>
        <v>484502</v>
      </c>
      <c r="J224" s="153">
        <f>SUM(J221:J223)</f>
        <v>484502</v>
      </c>
      <c r="K224" s="153">
        <f>SUM(K221:K223)</f>
        <v>484502</v>
      </c>
    </row>
    <row r="226" ht="13.5" customHeight="1"/>
    <row r="227" ht="15.75" customHeight="1"/>
    <row r="228" spans="1:11" ht="23.25" customHeight="1">
      <c r="A228" s="211" t="s">
        <v>83</v>
      </c>
      <c r="B228" s="212"/>
      <c r="C228" s="213"/>
      <c r="D228" s="78" t="s">
        <v>178</v>
      </c>
      <c r="E228" s="78" t="s">
        <v>178</v>
      </c>
      <c r="F228" s="78" t="s">
        <v>178</v>
      </c>
      <c r="G228" s="78" t="s">
        <v>178</v>
      </c>
      <c r="H228" s="78" t="s">
        <v>178</v>
      </c>
      <c r="I228" s="78" t="s">
        <v>178</v>
      </c>
      <c r="J228" s="78" t="s">
        <v>178</v>
      </c>
      <c r="K228" s="78" t="s">
        <v>178</v>
      </c>
    </row>
    <row r="229" spans="1:11" ht="12.75" customHeight="1">
      <c r="A229" s="35" t="s">
        <v>0</v>
      </c>
      <c r="B229" s="15" t="s">
        <v>1</v>
      </c>
      <c r="C229" s="4"/>
      <c r="D229" s="129" t="s">
        <v>199</v>
      </c>
      <c r="E229" s="129" t="s">
        <v>199</v>
      </c>
      <c r="F229" s="129" t="s">
        <v>199</v>
      </c>
      <c r="G229" s="5" t="s">
        <v>239</v>
      </c>
      <c r="H229" s="5" t="s">
        <v>250</v>
      </c>
      <c r="I229" s="5" t="s">
        <v>239</v>
      </c>
      <c r="J229" s="220" t="s">
        <v>239</v>
      </c>
      <c r="K229" s="253" t="s">
        <v>252</v>
      </c>
    </row>
    <row r="230" spans="1:11" ht="12.75">
      <c r="A230" s="6"/>
      <c r="B230" s="16"/>
      <c r="C230" s="7"/>
      <c r="D230" s="130" t="s">
        <v>229</v>
      </c>
      <c r="E230" s="130" t="s">
        <v>238</v>
      </c>
      <c r="F230" s="130">
        <v>2016</v>
      </c>
      <c r="G230" s="8" t="s">
        <v>240</v>
      </c>
      <c r="H230" s="8">
        <v>2017</v>
      </c>
      <c r="I230" s="8" t="s">
        <v>241</v>
      </c>
      <c r="J230" s="221" t="s">
        <v>242</v>
      </c>
      <c r="K230" s="254" t="s">
        <v>253</v>
      </c>
    </row>
    <row r="231" spans="1:11" ht="12.75">
      <c r="A231" s="12">
        <v>41</v>
      </c>
      <c r="B231" s="34">
        <v>212003</v>
      </c>
      <c r="C231" s="34" t="s">
        <v>210</v>
      </c>
      <c r="D231" s="106">
        <v>398</v>
      </c>
      <c r="E231" s="106">
        <v>331</v>
      </c>
      <c r="F231" s="106">
        <v>332</v>
      </c>
      <c r="G231" s="106">
        <v>398</v>
      </c>
      <c r="H231" s="106">
        <v>398</v>
      </c>
      <c r="I231" s="106">
        <v>398</v>
      </c>
      <c r="J231" s="106">
        <v>398</v>
      </c>
      <c r="K231" s="106">
        <v>398</v>
      </c>
    </row>
    <row r="232" spans="1:11" ht="12.75">
      <c r="A232" s="12">
        <v>41</v>
      </c>
      <c r="B232" s="10">
        <v>223002</v>
      </c>
      <c r="C232" s="10" t="s">
        <v>71</v>
      </c>
      <c r="D232" s="86">
        <v>17235</v>
      </c>
      <c r="E232" s="86">
        <v>17887</v>
      </c>
      <c r="F232" s="86">
        <v>19575</v>
      </c>
      <c r="G232" s="86">
        <v>21000</v>
      </c>
      <c r="H232" s="86">
        <v>21000</v>
      </c>
      <c r="I232" s="86">
        <v>19000</v>
      </c>
      <c r="J232" s="86">
        <v>19000</v>
      </c>
      <c r="K232" s="86">
        <v>19000</v>
      </c>
    </row>
    <row r="233" spans="1:11" ht="12.75">
      <c r="A233" s="12">
        <v>41</v>
      </c>
      <c r="B233" s="10">
        <v>223001</v>
      </c>
      <c r="C233" s="10" t="s">
        <v>262</v>
      </c>
      <c r="D233" s="86">
        <v>3703</v>
      </c>
      <c r="E233" s="86">
        <v>4043</v>
      </c>
      <c r="F233" s="86">
        <v>4131</v>
      </c>
      <c r="G233" s="86">
        <v>4000</v>
      </c>
      <c r="H233" s="86">
        <v>4000</v>
      </c>
      <c r="I233" s="86">
        <v>4200</v>
      </c>
      <c r="J233" s="86">
        <v>4200</v>
      </c>
      <c r="K233" s="86">
        <v>4200</v>
      </c>
    </row>
    <row r="234" spans="1:11" ht="12.75">
      <c r="A234" s="25" t="s">
        <v>255</v>
      </c>
      <c r="B234" s="25">
        <v>223003</v>
      </c>
      <c r="C234" s="25" t="s">
        <v>260</v>
      </c>
      <c r="D234" s="86">
        <v>1647</v>
      </c>
      <c r="E234" s="86">
        <v>2616</v>
      </c>
      <c r="F234" s="86">
        <v>3798</v>
      </c>
      <c r="G234" s="86"/>
      <c r="H234" s="86"/>
      <c r="I234" s="86">
        <v>37200</v>
      </c>
      <c r="J234" s="86">
        <v>37200</v>
      </c>
      <c r="K234" s="86">
        <v>37200</v>
      </c>
    </row>
    <row r="235" spans="1:11" ht="12.75">
      <c r="A235" s="13"/>
      <c r="B235" s="14"/>
      <c r="C235" s="14" t="s">
        <v>4</v>
      </c>
      <c r="D235" s="115">
        <f aca="true" t="shared" si="40" ref="D235:I235">SUM(D231:D234)</f>
        <v>22983</v>
      </c>
      <c r="E235" s="115">
        <f t="shared" si="40"/>
        <v>24877</v>
      </c>
      <c r="F235" s="115">
        <f t="shared" si="40"/>
        <v>27836</v>
      </c>
      <c r="G235" s="155">
        <f t="shared" si="40"/>
        <v>25398</v>
      </c>
      <c r="H235" s="155">
        <f t="shared" si="40"/>
        <v>25398</v>
      </c>
      <c r="I235" s="155">
        <f t="shared" si="40"/>
        <v>60798</v>
      </c>
      <c r="J235" s="155">
        <f>SUM(J231:J234)</f>
        <v>60798</v>
      </c>
      <c r="K235" s="155">
        <f>SUM(K231:K234)</f>
        <v>60798</v>
      </c>
    </row>
    <row r="236" spans="1:11" ht="12.75">
      <c r="A236" s="140"/>
      <c r="B236" s="141"/>
      <c r="C236" s="141"/>
      <c r="D236" s="196"/>
      <c r="E236" s="196"/>
      <c r="F236" s="196"/>
      <c r="G236" s="184"/>
      <c r="H236" s="184"/>
      <c r="I236" s="184"/>
      <c r="J236" s="184"/>
      <c r="K236" s="47"/>
    </row>
    <row r="237" spans="1:11" ht="12.75">
      <c r="A237" s="41"/>
      <c r="B237" s="42"/>
      <c r="C237" s="42"/>
      <c r="D237" s="78" t="s">
        <v>178</v>
      </c>
      <c r="E237" s="78" t="s">
        <v>178</v>
      </c>
      <c r="F237" s="78" t="s">
        <v>178</v>
      </c>
      <c r="G237" s="78" t="s">
        <v>178</v>
      </c>
      <c r="H237" s="78" t="s">
        <v>178</v>
      </c>
      <c r="I237" s="78" t="s">
        <v>178</v>
      </c>
      <c r="J237" s="78" t="s">
        <v>178</v>
      </c>
      <c r="K237" s="78" t="s">
        <v>178</v>
      </c>
    </row>
    <row r="238" spans="1:11" ht="12.75">
      <c r="A238" s="35" t="s">
        <v>0</v>
      </c>
      <c r="B238" s="15"/>
      <c r="C238" s="28" t="s">
        <v>72</v>
      </c>
      <c r="D238" s="129" t="s">
        <v>199</v>
      </c>
      <c r="E238" s="129" t="s">
        <v>199</v>
      </c>
      <c r="F238" s="129" t="s">
        <v>199</v>
      </c>
      <c r="G238" s="5" t="s">
        <v>239</v>
      </c>
      <c r="H238" s="5" t="s">
        <v>250</v>
      </c>
      <c r="I238" s="5" t="s">
        <v>239</v>
      </c>
      <c r="J238" s="220" t="s">
        <v>239</v>
      </c>
      <c r="K238" s="253" t="s">
        <v>252</v>
      </c>
    </row>
    <row r="239" spans="1:11" ht="12.75">
      <c r="A239" s="6"/>
      <c r="B239" s="16"/>
      <c r="C239" s="29"/>
      <c r="D239" s="130" t="s">
        <v>229</v>
      </c>
      <c r="E239" s="130" t="s">
        <v>238</v>
      </c>
      <c r="F239" s="130">
        <v>2016</v>
      </c>
      <c r="G239" s="8" t="s">
        <v>240</v>
      </c>
      <c r="H239" s="8">
        <v>2017</v>
      </c>
      <c r="I239" s="8" t="s">
        <v>241</v>
      </c>
      <c r="J239" s="221" t="s">
        <v>242</v>
      </c>
      <c r="K239" s="254" t="s">
        <v>253</v>
      </c>
    </row>
    <row r="240" spans="1:11" ht="12.75">
      <c r="A240" s="43"/>
      <c r="B240" s="39"/>
      <c r="C240" s="39" t="s">
        <v>84</v>
      </c>
      <c r="D240" s="116">
        <f>D242+D297</f>
        <v>260320</v>
      </c>
      <c r="E240" s="116">
        <f>E242+E297</f>
        <v>263883</v>
      </c>
      <c r="F240" s="116">
        <f>F242+F297</f>
        <v>265394</v>
      </c>
      <c r="G240" s="116">
        <f>G241+G297</f>
        <v>279822</v>
      </c>
      <c r="H240" s="116">
        <f>H241+H297</f>
        <v>283647</v>
      </c>
      <c r="I240" s="116">
        <f>I241+I297</f>
        <v>340664</v>
      </c>
      <c r="J240" s="116">
        <v>340664</v>
      </c>
      <c r="K240" s="116">
        <v>340664</v>
      </c>
    </row>
    <row r="241" spans="1:11" ht="12.75">
      <c r="A241" s="43"/>
      <c r="B241" s="39"/>
      <c r="C241" s="16"/>
      <c r="D241" s="116">
        <f aca="true" t="shared" si="41" ref="D241:I241">D244+D248+D257+D291</f>
        <v>217332</v>
      </c>
      <c r="E241" s="116">
        <f t="shared" si="41"/>
        <v>224461</v>
      </c>
      <c r="F241" s="116">
        <f t="shared" si="41"/>
        <v>225255</v>
      </c>
      <c r="G241" s="116">
        <f t="shared" si="41"/>
        <v>235645</v>
      </c>
      <c r="H241" s="116">
        <f t="shared" si="41"/>
        <v>239470</v>
      </c>
      <c r="I241" s="116">
        <f t="shared" si="41"/>
        <v>256384</v>
      </c>
      <c r="J241" s="116">
        <f>J244+J248+J257+J291</f>
        <v>256384</v>
      </c>
      <c r="K241" s="116">
        <f>K244+K248+K257+K291</f>
        <v>256384</v>
      </c>
    </row>
    <row r="242" spans="1:13" ht="12.75">
      <c r="A242" s="12">
        <v>41</v>
      </c>
      <c r="B242" s="38" t="s">
        <v>6</v>
      </c>
      <c r="C242" s="44" t="s">
        <v>7</v>
      </c>
      <c r="D242" s="117">
        <f>D244+D248+D257+D291</f>
        <v>217332</v>
      </c>
      <c r="E242" s="117">
        <f>E244+E248+E257+E291</f>
        <v>224461</v>
      </c>
      <c r="F242" s="117">
        <f>F244+F248+F257+F291</f>
        <v>225255</v>
      </c>
      <c r="G242" s="117">
        <v>254424</v>
      </c>
      <c r="H242" s="215">
        <v>254424</v>
      </c>
      <c r="I242" s="117">
        <v>279866</v>
      </c>
      <c r="J242" s="117">
        <v>279866</v>
      </c>
      <c r="K242" s="117">
        <v>279866</v>
      </c>
      <c r="M242" s="182"/>
    </row>
    <row r="243" spans="1:11" ht="12.75">
      <c r="A243" s="138"/>
      <c r="B243" s="135">
        <v>630</v>
      </c>
      <c r="C243" s="135" t="s">
        <v>220</v>
      </c>
      <c r="D243" s="117"/>
      <c r="E243" s="117"/>
      <c r="F243" s="117"/>
      <c r="G243" s="117">
        <v>25398</v>
      </c>
      <c r="H243" s="215"/>
      <c r="I243" s="117">
        <v>60798</v>
      </c>
      <c r="J243" s="117">
        <v>60798</v>
      </c>
      <c r="K243" s="117">
        <v>60798</v>
      </c>
    </row>
    <row r="244" spans="1:11" ht="12.75">
      <c r="A244" s="12">
        <v>41</v>
      </c>
      <c r="B244" s="20">
        <v>610</v>
      </c>
      <c r="C244" s="45" t="s">
        <v>85</v>
      </c>
      <c r="D244" s="102">
        <f aca="true" t="shared" si="42" ref="D244:I244">SUM(D245:D247)</f>
        <v>121789</v>
      </c>
      <c r="E244" s="102">
        <f t="shared" si="42"/>
        <v>123722</v>
      </c>
      <c r="F244" s="102">
        <f t="shared" si="42"/>
        <v>131240</v>
      </c>
      <c r="G244" s="102">
        <f t="shared" si="42"/>
        <v>136157</v>
      </c>
      <c r="H244" s="264">
        <f>SUM(H245:H247)</f>
        <v>136157</v>
      </c>
      <c r="I244" s="102">
        <f t="shared" si="42"/>
        <v>148680</v>
      </c>
      <c r="J244" s="102">
        <f>SUM(J245:J247)</f>
        <v>148680</v>
      </c>
      <c r="K244" s="102">
        <f>SUM(K245:K247)</f>
        <v>148680</v>
      </c>
    </row>
    <row r="245" spans="1:11" ht="12.75" outlineLevel="1">
      <c r="A245" s="12">
        <v>41</v>
      </c>
      <c r="B245" s="10">
        <v>611</v>
      </c>
      <c r="C245" s="46" t="s">
        <v>8</v>
      </c>
      <c r="D245" s="86">
        <v>99534</v>
      </c>
      <c r="E245" s="86">
        <v>105737</v>
      </c>
      <c r="F245" s="86">
        <v>111862</v>
      </c>
      <c r="G245" s="86">
        <v>136157</v>
      </c>
      <c r="H245" s="262">
        <v>116786</v>
      </c>
      <c r="I245" s="86">
        <v>148680</v>
      </c>
      <c r="J245" s="86">
        <v>148680</v>
      </c>
      <c r="K245" s="86">
        <v>148680</v>
      </c>
    </row>
    <row r="246" spans="1:11" ht="12.75" outlineLevel="1">
      <c r="A246" s="12">
        <v>41</v>
      </c>
      <c r="B246" s="10">
        <v>612</v>
      </c>
      <c r="C246" s="46" t="s">
        <v>9</v>
      </c>
      <c r="D246" s="86">
        <v>11005</v>
      </c>
      <c r="E246" s="86">
        <v>11931</v>
      </c>
      <c r="F246" s="86">
        <v>13778</v>
      </c>
      <c r="G246" s="86"/>
      <c r="H246" s="262">
        <v>13772</v>
      </c>
      <c r="I246" s="86"/>
      <c r="J246" s="86"/>
      <c r="K246" s="86"/>
    </row>
    <row r="247" spans="1:11" ht="12.75" outlineLevel="1">
      <c r="A247" s="12">
        <v>41</v>
      </c>
      <c r="B247" s="10">
        <v>614</v>
      </c>
      <c r="C247" s="46" t="s">
        <v>10</v>
      </c>
      <c r="D247" s="86">
        <v>11250</v>
      </c>
      <c r="E247" s="86">
        <v>6054</v>
      </c>
      <c r="F247" s="86">
        <v>5600</v>
      </c>
      <c r="G247" s="86"/>
      <c r="H247" s="262">
        <v>5599</v>
      </c>
      <c r="I247" s="86"/>
      <c r="J247" s="86"/>
      <c r="K247" s="86"/>
    </row>
    <row r="248" spans="1:11" ht="12.75">
      <c r="A248" s="12">
        <v>41</v>
      </c>
      <c r="B248" s="20">
        <v>620</v>
      </c>
      <c r="C248" s="45" t="s">
        <v>57</v>
      </c>
      <c r="D248" s="102">
        <f aca="true" t="shared" si="43" ref="D248:I248">SUM(D249:D256)</f>
        <v>42933</v>
      </c>
      <c r="E248" s="102">
        <f t="shared" si="43"/>
        <v>44095</v>
      </c>
      <c r="F248" s="102">
        <f t="shared" si="43"/>
        <v>46456</v>
      </c>
      <c r="G248" s="102">
        <f t="shared" si="43"/>
        <v>47927</v>
      </c>
      <c r="H248" s="264">
        <f>SUM(H249:H256)</f>
        <v>47927</v>
      </c>
      <c r="I248" s="102">
        <f t="shared" si="43"/>
        <v>52335</v>
      </c>
      <c r="J248" s="102">
        <f>SUM(J249:J256)</f>
        <v>52335</v>
      </c>
      <c r="K248" s="102">
        <f>SUM(K249:K256)</f>
        <v>52335</v>
      </c>
    </row>
    <row r="249" spans="1:14" ht="12.75" outlineLevel="1">
      <c r="A249" s="12">
        <v>41</v>
      </c>
      <c r="B249" s="10" t="s">
        <v>13</v>
      </c>
      <c r="C249" s="46" t="s">
        <v>14</v>
      </c>
      <c r="D249" s="86">
        <v>12263</v>
      </c>
      <c r="E249" s="86">
        <v>12962</v>
      </c>
      <c r="F249" s="86">
        <v>13563</v>
      </c>
      <c r="G249" s="86">
        <v>13616</v>
      </c>
      <c r="H249" s="262">
        <v>13616</v>
      </c>
      <c r="I249" s="86">
        <v>16652</v>
      </c>
      <c r="J249" s="86">
        <v>16652</v>
      </c>
      <c r="K249" s="86">
        <v>16652</v>
      </c>
      <c r="M249" s="235"/>
      <c r="N249" s="236"/>
    </row>
    <row r="250" spans="1:14" ht="12.75" outlineLevel="1">
      <c r="A250" s="12">
        <v>41</v>
      </c>
      <c r="B250" s="10">
        <v>625001</v>
      </c>
      <c r="C250" s="46" t="s">
        <v>15</v>
      </c>
      <c r="D250" s="86">
        <v>1734</v>
      </c>
      <c r="E250" s="86">
        <v>1834</v>
      </c>
      <c r="F250" s="86">
        <v>1920</v>
      </c>
      <c r="G250" s="86">
        <v>1906</v>
      </c>
      <c r="H250" s="262">
        <v>1906</v>
      </c>
      <c r="I250" s="86">
        <v>1982</v>
      </c>
      <c r="J250" s="86">
        <v>1982</v>
      </c>
      <c r="K250" s="86">
        <v>1982</v>
      </c>
      <c r="M250" s="235"/>
      <c r="N250" s="236"/>
    </row>
    <row r="251" spans="1:14" ht="12.75" outlineLevel="1">
      <c r="A251" s="12">
        <v>41</v>
      </c>
      <c r="B251" s="10">
        <v>625002</v>
      </c>
      <c r="C251" s="46" t="s">
        <v>16</v>
      </c>
      <c r="D251" s="86">
        <v>17352</v>
      </c>
      <c r="E251" s="86">
        <v>16854</v>
      </c>
      <c r="F251" s="86">
        <v>18079</v>
      </c>
      <c r="G251" s="86">
        <v>19062</v>
      </c>
      <c r="H251" s="262">
        <v>19062</v>
      </c>
      <c r="I251" s="86">
        <v>19824</v>
      </c>
      <c r="J251" s="86">
        <v>19824</v>
      </c>
      <c r="K251" s="86">
        <v>19824</v>
      </c>
      <c r="M251" s="235"/>
      <c r="N251" s="236"/>
    </row>
    <row r="252" spans="1:14" ht="12.75" outlineLevel="1">
      <c r="A252" s="12">
        <v>41</v>
      </c>
      <c r="B252" s="10">
        <v>625003</v>
      </c>
      <c r="C252" s="46" t="s">
        <v>17</v>
      </c>
      <c r="D252" s="86">
        <v>991</v>
      </c>
      <c r="E252" s="86">
        <v>1053</v>
      </c>
      <c r="F252" s="86">
        <v>1097</v>
      </c>
      <c r="G252" s="86">
        <v>1089</v>
      </c>
      <c r="H252" s="262">
        <v>1089</v>
      </c>
      <c r="I252" s="86">
        <v>1133</v>
      </c>
      <c r="J252" s="86">
        <v>1133</v>
      </c>
      <c r="K252" s="86">
        <v>1133</v>
      </c>
      <c r="M252" s="235"/>
      <c r="N252" s="236"/>
    </row>
    <row r="253" spans="1:14" ht="12.75" outlineLevel="1">
      <c r="A253" s="12">
        <v>41</v>
      </c>
      <c r="B253" s="10">
        <v>625004</v>
      </c>
      <c r="C253" s="46" t="s">
        <v>18</v>
      </c>
      <c r="D253" s="86">
        <v>3299</v>
      </c>
      <c r="E253" s="86">
        <v>3628</v>
      </c>
      <c r="F253" s="86">
        <v>3727</v>
      </c>
      <c r="G253" s="86">
        <v>4085</v>
      </c>
      <c r="H253" s="262">
        <v>4085</v>
      </c>
      <c r="I253" s="86">
        <v>4248</v>
      </c>
      <c r="J253" s="86">
        <v>4248</v>
      </c>
      <c r="K253" s="86">
        <v>4248</v>
      </c>
      <c r="M253" s="235"/>
      <c r="N253" s="236"/>
    </row>
    <row r="254" spans="1:14" ht="12.75" outlineLevel="1">
      <c r="A254" s="12">
        <v>41</v>
      </c>
      <c r="B254" s="10">
        <v>625005</v>
      </c>
      <c r="C254" s="46" t="s">
        <v>19</v>
      </c>
      <c r="D254" s="86">
        <v>1099</v>
      </c>
      <c r="E254" s="86">
        <v>1181</v>
      </c>
      <c r="F254" s="86">
        <v>1212</v>
      </c>
      <c r="G254" s="86">
        <v>1362</v>
      </c>
      <c r="H254" s="262">
        <v>1362</v>
      </c>
      <c r="I254" s="86">
        <v>1416</v>
      </c>
      <c r="J254" s="86">
        <v>1416</v>
      </c>
      <c r="K254" s="86">
        <v>1416</v>
      </c>
      <c r="M254" s="235"/>
      <c r="N254" s="236"/>
    </row>
    <row r="255" spans="1:14" ht="12.75" outlineLevel="1">
      <c r="A255" s="12">
        <v>41</v>
      </c>
      <c r="B255" s="10">
        <v>625007</v>
      </c>
      <c r="C255" s="46" t="s">
        <v>20</v>
      </c>
      <c r="D255" s="86">
        <v>5886</v>
      </c>
      <c r="E255" s="86">
        <v>6254</v>
      </c>
      <c r="F255" s="86">
        <v>6515</v>
      </c>
      <c r="G255" s="86">
        <v>6467</v>
      </c>
      <c r="H255" s="262">
        <v>6467</v>
      </c>
      <c r="I255" s="86">
        <v>6726</v>
      </c>
      <c r="J255" s="86">
        <v>6726</v>
      </c>
      <c r="K255" s="86">
        <v>6726</v>
      </c>
      <c r="M255" s="235"/>
      <c r="N255" s="236"/>
    </row>
    <row r="256" spans="1:14" ht="12.75" outlineLevel="1">
      <c r="A256" s="12">
        <v>41</v>
      </c>
      <c r="B256" s="10">
        <v>625006</v>
      </c>
      <c r="C256" s="46" t="s">
        <v>21</v>
      </c>
      <c r="D256" s="86">
        <v>309</v>
      </c>
      <c r="E256" s="86">
        <v>329</v>
      </c>
      <c r="F256" s="86">
        <v>343</v>
      </c>
      <c r="G256" s="86">
        <v>340</v>
      </c>
      <c r="H256" s="262">
        <v>340</v>
      </c>
      <c r="I256" s="86">
        <v>354</v>
      </c>
      <c r="J256" s="86">
        <v>354</v>
      </c>
      <c r="K256" s="86">
        <v>354</v>
      </c>
      <c r="N256" s="236"/>
    </row>
    <row r="257" spans="1:14" ht="12.75">
      <c r="A257" s="138">
        <v>41</v>
      </c>
      <c r="B257" s="135">
        <v>630</v>
      </c>
      <c r="C257" s="136" t="s">
        <v>22</v>
      </c>
      <c r="D257" s="137">
        <f aca="true" t="shared" si="44" ref="D257:I257">D258+D260+D267+D276+D282</f>
        <v>52442</v>
      </c>
      <c r="E257" s="137">
        <f t="shared" si="44"/>
        <v>56211</v>
      </c>
      <c r="F257" s="137">
        <f t="shared" si="44"/>
        <v>47389</v>
      </c>
      <c r="G257" s="137">
        <f t="shared" si="44"/>
        <v>51111</v>
      </c>
      <c r="H257" s="137">
        <f t="shared" si="44"/>
        <v>54936</v>
      </c>
      <c r="I257" s="137">
        <f t="shared" si="44"/>
        <v>54919</v>
      </c>
      <c r="J257" s="137">
        <f>J258+J260+J267+J276+J282</f>
        <v>54919</v>
      </c>
      <c r="K257" s="137">
        <f>K258+K260+K267+K276+K282</f>
        <v>54919</v>
      </c>
      <c r="N257" s="236"/>
    </row>
    <row r="258" spans="1:11" ht="12.75">
      <c r="A258" s="12">
        <v>41</v>
      </c>
      <c r="B258" s="20">
        <v>631</v>
      </c>
      <c r="C258" s="45" t="s">
        <v>23</v>
      </c>
      <c r="D258" s="91">
        <f>SUM(D259)</f>
        <v>0</v>
      </c>
      <c r="E258" s="91"/>
      <c r="F258" s="91"/>
      <c r="G258" s="91">
        <f>SUM(G259)</f>
        <v>200</v>
      </c>
      <c r="H258" s="260">
        <f>SUM(H259)</f>
        <v>0</v>
      </c>
      <c r="I258" s="91">
        <f>SUM(I259)</f>
        <v>200</v>
      </c>
      <c r="J258" s="91">
        <f>SUM(J259)</f>
        <v>200</v>
      </c>
      <c r="K258" s="91">
        <f>SUM(K259)</f>
        <v>200</v>
      </c>
    </row>
    <row r="259" spans="1:11" ht="12.75">
      <c r="A259" s="12">
        <v>41</v>
      </c>
      <c r="B259" s="10">
        <v>631001</v>
      </c>
      <c r="C259" s="46" t="s">
        <v>24</v>
      </c>
      <c r="D259" s="86">
        <v>0</v>
      </c>
      <c r="E259" s="86"/>
      <c r="F259" s="86"/>
      <c r="G259" s="86">
        <v>200</v>
      </c>
      <c r="H259" s="262">
        <v>0</v>
      </c>
      <c r="I259" s="86">
        <v>200</v>
      </c>
      <c r="J259" s="86">
        <v>200</v>
      </c>
      <c r="K259" s="86">
        <v>200</v>
      </c>
    </row>
    <row r="260" spans="1:11" ht="12.75">
      <c r="A260" s="12">
        <v>41</v>
      </c>
      <c r="B260" s="20">
        <v>632</v>
      </c>
      <c r="C260" s="45" t="s">
        <v>25</v>
      </c>
      <c r="D260" s="102">
        <f aca="true" t="shared" si="45" ref="D260:I260">SUM(D261:D266)</f>
        <v>13263</v>
      </c>
      <c r="E260" s="102">
        <f t="shared" si="45"/>
        <v>26816</v>
      </c>
      <c r="F260" s="102">
        <f t="shared" si="45"/>
        <v>24575</v>
      </c>
      <c r="G260" s="102">
        <f>SUM(G261:G266)</f>
        <v>32021</v>
      </c>
      <c r="H260" s="264">
        <f>SUM(H261:H266)</f>
        <v>24572</v>
      </c>
      <c r="I260" s="102">
        <f t="shared" si="45"/>
        <v>32021</v>
      </c>
      <c r="J260" s="102">
        <f>SUM(J261:J266)</f>
        <v>32021</v>
      </c>
      <c r="K260" s="102">
        <f>SUM(K261:K266)</f>
        <v>32021</v>
      </c>
    </row>
    <row r="261" spans="1:11" ht="12.75" outlineLevel="1">
      <c r="A261" s="40">
        <v>41</v>
      </c>
      <c r="B261" s="10">
        <v>632001</v>
      </c>
      <c r="C261" s="46" t="s">
        <v>26</v>
      </c>
      <c r="D261" s="86">
        <v>11945</v>
      </c>
      <c r="E261" s="86">
        <v>24009</v>
      </c>
      <c r="F261" s="86">
        <v>20575</v>
      </c>
      <c r="G261" s="86">
        <v>3000</v>
      </c>
      <c r="H261" s="262">
        <v>2985</v>
      </c>
      <c r="I261" s="86">
        <v>3000</v>
      </c>
      <c r="J261" s="86">
        <v>3000</v>
      </c>
      <c r="K261" s="86">
        <v>3000</v>
      </c>
    </row>
    <row r="262" spans="1:11" ht="12.75" outlineLevel="1">
      <c r="A262" s="40">
        <v>41</v>
      </c>
      <c r="B262" s="10">
        <v>632001</v>
      </c>
      <c r="C262" s="46" t="s">
        <v>27</v>
      </c>
      <c r="D262" s="86"/>
      <c r="E262" s="86"/>
      <c r="F262" s="86"/>
      <c r="G262" s="86">
        <v>3100</v>
      </c>
      <c r="H262" s="262">
        <v>2275</v>
      </c>
      <c r="I262" s="86">
        <v>3100</v>
      </c>
      <c r="J262" s="86">
        <v>3100</v>
      </c>
      <c r="K262" s="86">
        <v>3100</v>
      </c>
    </row>
    <row r="263" spans="1:11" ht="12.75" outlineLevel="1">
      <c r="A263" s="40">
        <v>41</v>
      </c>
      <c r="B263" s="10">
        <v>632001</v>
      </c>
      <c r="C263" s="46" t="s">
        <v>74</v>
      </c>
      <c r="D263" s="86"/>
      <c r="E263" s="86"/>
      <c r="F263" s="86"/>
      <c r="G263" s="86">
        <v>22171</v>
      </c>
      <c r="H263" s="262">
        <v>15315</v>
      </c>
      <c r="I263" s="86">
        <v>22171</v>
      </c>
      <c r="J263" s="86">
        <v>22171</v>
      </c>
      <c r="K263" s="86">
        <v>22171</v>
      </c>
    </row>
    <row r="264" spans="1:11" ht="12.75" outlineLevel="1">
      <c r="A264" s="40">
        <v>41</v>
      </c>
      <c r="B264" s="10">
        <v>632002</v>
      </c>
      <c r="C264" s="46" t="s">
        <v>28</v>
      </c>
      <c r="D264" s="86">
        <v>478</v>
      </c>
      <c r="E264" s="86">
        <v>1669</v>
      </c>
      <c r="F264" s="86">
        <v>2762</v>
      </c>
      <c r="G264" s="86">
        <v>2700</v>
      </c>
      <c r="H264" s="262">
        <v>2762</v>
      </c>
      <c r="I264" s="86">
        <v>2700</v>
      </c>
      <c r="J264" s="86">
        <v>2700</v>
      </c>
      <c r="K264" s="86">
        <v>2700</v>
      </c>
    </row>
    <row r="265" spans="1:11" ht="12.75" outlineLevel="1">
      <c r="A265" s="40">
        <v>41</v>
      </c>
      <c r="B265" s="10">
        <v>632004</v>
      </c>
      <c r="C265" s="46" t="s">
        <v>202</v>
      </c>
      <c r="D265" s="86">
        <v>436</v>
      </c>
      <c r="E265" s="86">
        <v>624</v>
      </c>
      <c r="F265" s="86">
        <v>640</v>
      </c>
      <c r="G265" s="86">
        <v>500</v>
      </c>
      <c r="H265" s="262">
        <v>638</v>
      </c>
      <c r="I265" s="86">
        <v>500</v>
      </c>
      <c r="J265" s="86">
        <v>500</v>
      </c>
      <c r="K265" s="86">
        <v>500</v>
      </c>
    </row>
    <row r="266" spans="1:11" ht="12.75" outlineLevel="1">
      <c r="A266" s="40">
        <v>41</v>
      </c>
      <c r="B266" s="10">
        <v>632003</v>
      </c>
      <c r="C266" s="46" t="s">
        <v>29</v>
      </c>
      <c r="D266" s="86">
        <v>404</v>
      </c>
      <c r="E266" s="86">
        <v>514</v>
      </c>
      <c r="F266" s="86">
        <v>598</v>
      </c>
      <c r="G266" s="86">
        <v>550</v>
      </c>
      <c r="H266" s="262">
        <v>597</v>
      </c>
      <c r="I266" s="86">
        <v>550</v>
      </c>
      <c r="J266" s="86">
        <v>550</v>
      </c>
      <c r="K266" s="86">
        <v>550</v>
      </c>
    </row>
    <row r="267" spans="1:11" ht="12.75">
      <c r="A267" s="131"/>
      <c r="B267" s="132">
        <v>633</v>
      </c>
      <c r="C267" s="133" t="s">
        <v>30</v>
      </c>
      <c r="D267" s="134">
        <f aca="true" t="shared" si="46" ref="D267:I267">SUM(D268:D275)</f>
        <v>30256</v>
      </c>
      <c r="E267" s="134">
        <f t="shared" si="46"/>
        <v>12438</v>
      </c>
      <c r="F267" s="134">
        <f t="shared" si="46"/>
        <v>9403</v>
      </c>
      <c r="G267" s="134">
        <f t="shared" si="46"/>
        <v>5300</v>
      </c>
      <c r="H267" s="134">
        <f>SUM(H268:H275)</f>
        <v>10439</v>
      </c>
      <c r="I267" s="134">
        <f t="shared" si="46"/>
        <v>8308</v>
      </c>
      <c r="J267" s="134">
        <f>SUM(J268:J275)</f>
        <v>8308</v>
      </c>
      <c r="K267" s="134">
        <f>SUM(K268:K275)</f>
        <v>8308</v>
      </c>
    </row>
    <row r="268" spans="1:11" ht="12.75" outlineLevel="1">
      <c r="A268" s="12">
        <v>41</v>
      </c>
      <c r="B268" s="10">
        <v>633001</v>
      </c>
      <c r="C268" s="46" t="s">
        <v>31</v>
      </c>
      <c r="D268" s="89">
        <v>292</v>
      </c>
      <c r="E268" s="89">
        <v>1731</v>
      </c>
      <c r="F268" s="89">
        <v>211</v>
      </c>
      <c r="G268" s="86">
        <v>1500</v>
      </c>
      <c r="H268" s="262">
        <v>210</v>
      </c>
      <c r="I268" s="86">
        <v>1500</v>
      </c>
      <c r="J268" s="86">
        <v>1500</v>
      </c>
      <c r="K268" s="86">
        <v>1500</v>
      </c>
    </row>
    <row r="269" spans="1:11" ht="12.75" outlineLevel="1">
      <c r="A269" s="12">
        <v>41</v>
      </c>
      <c r="B269" s="10">
        <v>633002</v>
      </c>
      <c r="C269" s="46" t="s">
        <v>32</v>
      </c>
      <c r="D269" s="89">
        <v>9</v>
      </c>
      <c r="E269" s="89">
        <v>17</v>
      </c>
      <c r="F269" s="89"/>
      <c r="G269" s="86">
        <v>200</v>
      </c>
      <c r="H269" s="262">
        <v>0</v>
      </c>
      <c r="I269" s="86">
        <v>200</v>
      </c>
      <c r="J269" s="86">
        <v>200</v>
      </c>
      <c r="K269" s="86">
        <v>200</v>
      </c>
    </row>
    <row r="270" spans="1:11" ht="12.75" outlineLevel="1">
      <c r="A270" s="12">
        <v>41</v>
      </c>
      <c r="B270" s="10">
        <v>633004</v>
      </c>
      <c r="C270" s="46" t="s">
        <v>76</v>
      </c>
      <c r="D270" s="89">
        <v>158</v>
      </c>
      <c r="E270" s="89">
        <v>228</v>
      </c>
      <c r="F270" s="89">
        <v>683</v>
      </c>
      <c r="G270" s="86">
        <v>300</v>
      </c>
      <c r="H270" s="262">
        <v>683</v>
      </c>
      <c r="I270" s="86">
        <v>3308</v>
      </c>
      <c r="J270" s="86">
        <v>3308</v>
      </c>
      <c r="K270" s="86">
        <v>3308</v>
      </c>
    </row>
    <row r="271" spans="1:11" ht="12.75" outlineLevel="1">
      <c r="A271" s="12">
        <v>41</v>
      </c>
      <c r="B271" s="10">
        <v>633006</v>
      </c>
      <c r="C271" s="46" t="s">
        <v>33</v>
      </c>
      <c r="D271" s="89">
        <v>2511</v>
      </c>
      <c r="E271" s="89">
        <v>1819</v>
      </c>
      <c r="F271" s="89">
        <v>1431</v>
      </c>
      <c r="G271" s="86">
        <v>2000</v>
      </c>
      <c r="H271" s="262">
        <v>1428</v>
      </c>
      <c r="I271" s="86">
        <v>2000</v>
      </c>
      <c r="J271" s="86">
        <v>2000</v>
      </c>
      <c r="K271" s="86">
        <v>2000</v>
      </c>
    </row>
    <row r="272" spans="1:11" ht="12.75" outlineLevel="1">
      <c r="A272" s="12">
        <v>41</v>
      </c>
      <c r="B272" s="10">
        <v>633009</v>
      </c>
      <c r="C272" s="46" t="s">
        <v>86</v>
      </c>
      <c r="D272" s="89">
        <v>660</v>
      </c>
      <c r="E272" s="89">
        <v>602</v>
      </c>
      <c r="F272" s="89">
        <v>411</v>
      </c>
      <c r="G272" s="86">
        <v>600</v>
      </c>
      <c r="H272" s="262">
        <v>3974</v>
      </c>
      <c r="I272" s="86">
        <v>600</v>
      </c>
      <c r="J272" s="86">
        <v>600</v>
      </c>
      <c r="K272" s="86">
        <v>600</v>
      </c>
    </row>
    <row r="273" spans="1:11" ht="12.75" outlineLevel="1">
      <c r="A273" s="12">
        <v>41</v>
      </c>
      <c r="B273" s="10">
        <v>633010</v>
      </c>
      <c r="C273" s="46" t="s">
        <v>35</v>
      </c>
      <c r="D273" s="89">
        <v>203</v>
      </c>
      <c r="E273" s="89">
        <v>62</v>
      </c>
      <c r="F273" s="89">
        <v>93</v>
      </c>
      <c r="G273" s="86">
        <v>200</v>
      </c>
      <c r="H273" s="262">
        <v>92</v>
      </c>
      <c r="I273" s="86">
        <v>200</v>
      </c>
      <c r="J273" s="86">
        <v>200</v>
      </c>
      <c r="K273" s="86">
        <v>200</v>
      </c>
    </row>
    <row r="274" spans="1:11" ht="12.75" outlineLevel="1">
      <c r="A274" s="12">
        <v>41</v>
      </c>
      <c r="B274" s="10">
        <v>633</v>
      </c>
      <c r="C274" s="46" t="s">
        <v>171</v>
      </c>
      <c r="D274" s="89">
        <v>6130</v>
      </c>
      <c r="E274" s="89">
        <v>7809</v>
      </c>
      <c r="F274" s="89">
        <v>6347</v>
      </c>
      <c r="G274" s="86"/>
      <c r="H274" s="262">
        <v>3825</v>
      </c>
      <c r="I274" s="86"/>
      <c r="J274" s="86"/>
      <c r="K274" s="86"/>
    </row>
    <row r="275" spans="1:11" ht="12.75" outlineLevel="1">
      <c r="A275" s="12">
        <v>41</v>
      </c>
      <c r="B275" s="10">
        <v>633</v>
      </c>
      <c r="C275" s="46" t="s">
        <v>224</v>
      </c>
      <c r="D275" s="89">
        <v>20293</v>
      </c>
      <c r="E275" s="89">
        <v>170</v>
      </c>
      <c r="F275" s="89">
        <v>227</v>
      </c>
      <c r="G275" s="86">
        <v>500</v>
      </c>
      <c r="H275" s="262">
        <v>227</v>
      </c>
      <c r="I275" s="86">
        <v>500</v>
      </c>
      <c r="J275" s="86">
        <v>500</v>
      </c>
      <c r="K275" s="86">
        <v>500</v>
      </c>
    </row>
    <row r="276" spans="1:11" ht="12.75">
      <c r="A276" s="12">
        <v>41</v>
      </c>
      <c r="B276" s="20">
        <v>635</v>
      </c>
      <c r="C276" s="45" t="s">
        <v>37</v>
      </c>
      <c r="D276" s="102">
        <f aca="true" t="shared" si="47" ref="D276:I276">SUM(D277:D281)</f>
        <v>922</v>
      </c>
      <c r="E276" s="102">
        <f t="shared" si="47"/>
        <v>7121</v>
      </c>
      <c r="F276" s="102">
        <f t="shared" si="47"/>
        <v>2633</v>
      </c>
      <c r="G276" s="102">
        <f t="shared" si="47"/>
        <v>3200</v>
      </c>
      <c r="H276" s="264">
        <f>SUM(H277:H281)</f>
        <v>5633</v>
      </c>
      <c r="I276" s="102">
        <f t="shared" si="47"/>
        <v>3200</v>
      </c>
      <c r="J276" s="102">
        <f>SUM(J277:J281)</f>
        <v>3200</v>
      </c>
      <c r="K276" s="102">
        <f>SUM(K277:K281)</f>
        <v>3200</v>
      </c>
    </row>
    <row r="277" spans="1:11" ht="12.75" outlineLevel="1">
      <c r="A277" s="12">
        <v>41</v>
      </c>
      <c r="B277" s="10">
        <v>635006</v>
      </c>
      <c r="C277" s="46" t="s">
        <v>198</v>
      </c>
      <c r="D277" s="86"/>
      <c r="E277" s="86"/>
      <c r="F277" s="86"/>
      <c r="G277" s="86">
        <v>2000</v>
      </c>
      <c r="H277" s="262">
        <v>0</v>
      </c>
      <c r="I277" s="86">
        <v>2000</v>
      </c>
      <c r="J277" s="86">
        <v>2000</v>
      </c>
      <c r="K277" s="86">
        <v>2000</v>
      </c>
    </row>
    <row r="278" spans="1:11" ht="12.75" outlineLevel="1">
      <c r="A278" s="12">
        <v>41</v>
      </c>
      <c r="B278" s="10">
        <v>635002</v>
      </c>
      <c r="C278" s="46" t="s">
        <v>39</v>
      </c>
      <c r="D278" s="86"/>
      <c r="E278" s="86"/>
      <c r="F278" s="86"/>
      <c r="G278" s="86">
        <v>200</v>
      </c>
      <c r="H278" s="262">
        <v>0</v>
      </c>
      <c r="I278" s="86">
        <v>200</v>
      </c>
      <c r="J278" s="86">
        <v>200</v>
      </c>
      <c r="K278" s="86">
        <v>200</v>
      </c>
    </row>
    <row r="279" spans="1:11" ht="12.75" outlineLevel="1">
      <c r="A279" s="12">
        <v>41</v>
      </c>
      <c r="B279" s="10">
        <v>635004</v>
      </c>
      <c r="C279" s="46" t="s">
        <v>40</v>
      </c>
      <c r="D279" s="86">
        <v>714</v>
      </c>
      <c r="E279" s="86">
        <v>6335</v>
      </c>
      <c r="F279" s="86">
        <v>815</v>
      </c>
      <c r="G279" s="86">
        <v>1000</v>
      </c>
      <c r="H279" s="262">
        <v>839</v>
      </c>
      <c r="I279" s="86">
        <v>1000</v>
      </c>
      <c r="J279" s="86">
        <v>1000</v>
      </c>
      <c r="K279" s="86">
        <v>1000</v>
      </c>
    </row>
    <row r="280" spans="1:11" ht="12.75" outlineLevel="1">
      <c r="A280" s="12">
        <v>41</v>
      </c>
      <c r="B280" s="10">
        <v>635005</v>
      </c>
      <c r="C280" s="46" t="s">
        <v>41</v>
      </c>
      <c r="D280" s="86">
        <v>208</v>
      </c>
      <c r="E280" s="86"/>
      <c r="F280" s="86"/>
      <c r="G280" s="86"/>
      <c r="H280" s="262">
        <v>208</v>
      </c>
      <c r="I280" s="86"/>
      <c r="J280" s="86"/>
      <c r="K280" s="86"/>
    </row>
    <row r="281" spans="1:11" ht="12.75" outlineLevel="1">
      <c r="A281" s="12">
        <v>41</v>
      </c>
      <c r="B281" s="10">
        <v>635006</v>
      </c>
      <c r="C281" s="46" t="s">
        <v>42</v>
      </c>
      <c r="D281" s="86"/>
      <c r="E281" s="86">
        <v>786</v>
      </c>
      <c r="F281" s="86">
        <v>1818</v>
      </c>
      <c r="G281" s="86"/>
      <c r="H281" s="262">
        <v>4586</v>
      </c>
      <c r="I281" s="86"/>
      <c r="J281" s="86"/>
      <c r="K281" s="86"/>
    </row>
    <row r="282" spans="1:11" ht="12.75">
      <c r="A282" s="12">
        <v>41</v>
      </c>
      <c r="B282" s="20">
        <v>637</v>
      </c>
      <c r="C282" s="45" t="s">
        <v>43</v>
      </c>
      <c r="D282" s="102">
        <f aca="true" t="shared" si="48" ref="D282:I282">SUM(D283:D290)</f>
        <v>8001</v>
      </c>
      <c r="E282" s="102">
        <f t="shared" si="48"/>
        <v>9836</v>
      </c>
      <c r="F282" s="102">
        <f>SUM(F283:F290)</f>
        <v>10778</v>
      </c>
      <c r="G282" s="102">
        <f t="shared" si="48"/>
        <v>10390</v>
      </c>
      <c r="H282" s="264">
        <f>SUM(H283:H290)</f>
        <v>14292</v>
      </c>
      <c r="I282" s="102">
        <f t="shared" si="48"/>
        <v>11190</v>
      </c>
      <c r="J282" s="102">
        <f>SUM(J283:J290)</f>
        <v>11190</v>
      </c>
      <c r="K282" s="102">
        <f>SUM(K283:K290)</f>
        <v>11190</v>
      </c>
    </row>
    <row r="283" spans="1:11" ht="12.75" outlineLevel="1">
      <c r="A283" s="12">
        <v>41</v>
      </c>
      <c r="B283" s="10">
        <v>637001</v>
      </c>
      <c r="C283" s="46" t="s">
        <v>44</v>
      </c>
      <c r="D283" s="89"/>
      <c r="E283" s="89"/>
      <c r="F283" s="89">
        <v>120</v>
      </c>
      <c r="G283" s="86">
        <v>200</v>
      </c>
      <c r="H283" s="262">
        <v>120</v>
      </c>
      <c r="I283" s="86">
        <v>200</v>
      </c>
      <c r="J283" s="86">
        <v>200</v>
      </c>
      <c r="K283" s="86">
        <v>200</v>
      </c>
    </row>
    <row r="284" spans="1:11" ht="12.75" outlineLevel="1">
      <c r="A284" s="12">
        <v>41</v>
      </c>
      <c r="B284" s="10">
        <v>637004</v>
      </c>
      <c r="C284" s="46" t="s">
        <v>45</v>
      </c>
      <c r="D284" s="89">
        <v>1049</v>
      </c>
      <c r="E284" s="89">
        <v>1562</v>
      </c>
      <c r="F284" s="89">
        <v>2671</v>
      </c>
      <c r="G284" s="86">
        <v>2000</v>
      </c>
      <c r="H284" s="262">
        <v>4670</v>
      </c>
      <c r="I284" s="86">
        <v>2000</v>
      </c>
      <c r="J284" s="86">
        <v>2000</v>
      </c>
      <c r="K284" s="86">
        <v>2000</v>
      </c>
    </row>
    <row r="285" spans="1:11" ht="12.75" outlineLevel="1">
      <c r="A285" s="12">
        <v>41</v>
      </c>
      <c r="B285" s="10">
        <v>637005</v>
      </c>
      <c r="C285" s="46" t="s">
        <v>46</v>
      </c>
      <c r="D285" s="89">
        <v>390</v>
      </c>
      <c r="E285" s="89">
        <v>440</v>
      </c>
      <c r="F285" s="89">
        <v>440</v>
      </c>
      <c r="G285" s="86"/>
      <c r="H285" s="262">
        <v>440</v>
      </c>
      <c r="I285" s="86">
        <v>0</v>
      </c>
      <c r="J285" s="86">
        <v>0</v>
      </c>
      <c r="K285" s="86">
        <v>0</v>
      </c>
    </row>
    <row r="286" spans="1:11" ht="12.75" outlineLevel="1">
      <c r="A286" s="12">
        <v>41</v>
      </c>
      <c r="B286" s="10">
        <v>637012</v>
      </c>
      <c r="C286" s="46" t="s">
        <v>47</v>
      </c>
      <c r="D286" s="89">
        <v>1001</v>
      </c>
      <c r="E286" s="89">
        <v>1058</v>
      </c>
      <c r="F286" s="89">
        <v>1160</v>
      </c>
      <c r="G286" s="86">
        <v>1200</v>
      </c>
      <c r="H286" s="262">
        <v>1178</v>
      </c>
      <c r="I286" s="86">
        <v>1200</v>
      </c>
      <c r="J286" s="86">
        <v>1200</v>
      </c>
      <c r="K286" s="86">
        <v>1200</v>
      </c>
    </row>
    <row r="287" spans="1:11" ht="12.75" outlineLevel="1">
      <c r="A287" s="12">
        <v>41</v>
      </c>
      <c r="B287" s="10">
        <v>637014</v>
      </c>
      <c r="C287" s="46" t="s">
        <v>49</v>
      </c>
      <c r="D287" s="89">
        <v>2820</v>
      </c>
      <c r="E287" s="89">
        <v>2731</v>
      </c>
      <c r="F287" s="89">
        <v>2905</v>
      </c>
      <c r="G287" s="86">
        <v>2800</v>
      </c>
      <c r="H287" s="262">
        <v>2905</v>
      </c>
      <c r="I287" s="86">
        <v>2800</v>
      </c>
      <c r="J287" s="86">
        <v>2800</v>
      </c>
      <c r="K287" s="86">
        <v>2800</v>
      </c>
    </row>
    <row r="288" spans="1:11" ht="12.75" outlineLevel="1">
      <c r="A288" s="12"/>
      <c r="B288" s="10">
        <v>637015</v>
      </c>
      <c r="C288" s="46" t="s">
        <v>48</v>
      </c>
      <c r="D288" s="89">
        <v>544</v>
      </c>
      <c r="E288" s="89">
        <v>544</v>
      </c>
      <c r="F288" s="89">
        <v>547</v>
      </c>
      <c r="G288" s="86">
        <v>540</v>
      </c>
      <c r="H288" s="262">
        <v>544</v>
      </c>
      <c r="I288" s="86">
        <v>540</v>
      </c>
      <c r="J288" s="86">
        <v>540</v>
      </c>
      <c r="K288" s="86">
        <v>540</v>
      </c>
    </row>
    <row r="289" spans="1:11" ht="12.75" outlineLevel="1">
      <c r="A289" s="12">
        <v>41</v>
      </c>
      <c r="B289" s="10">
        <v>637016</v>
      </c>
      <c r="C289" s="46" t="s">
        <v>50</v>
      </c>
      <c r="D289" s="89">
        <v>1297</v>
      </c>
      <c r="E289" s="89">
        <v>1339</v>
      </c>
      <c r="F289" s="89">
        <v>1435</v>
      </c>
      <c r="G289" s="86">
        <v>1450</v>
      </c>
      <c r="H289" s="262">
        <v>1435</v>
      </c>
      <c r="I289" s="86">
        <v>1450</v>
      </c>
      <c r="J289" s="86">
        <v>1450</v>
      </c>
      <c r="K289" s="86">
        <v>1450</v>
      </c>
    </row>
    <row r="290" spans="1:11" ht="12.75" outlineLevel="1">
      <c r="A290" s="12">
        <v>41</v>
      </c>
      <c r="B290" s="10">
        <v>637027</v>
      </c>
      <c r="C290" s="46" t="s">
        <v>51</v>
      </c>
      <c r="D290" s="89">
        <v>900</v>
      </c>
      <c r="E290" s="89">
        <v>2162</v>
      </c>
      <c r="F290" s="89">
        <v>1500</v>
      </c>
      <c r="G290" s="86">
        <v>2200</v>
      </c>
      <c r="H290" s="262">
        <v>3000</v>
      </c>
      <c r="I290" s="86">
        <v>3000</v>
      </c>
      <c r="J290" s="86">
        <v>3000</v>
      </c>
      <c r="K290" s="86">
        <v>3000</v>
      </c>
    </row>
    <row r="291" spans="1:11" ht="12.75">
      <c r="A291" s="12">
        <v>41</v>
      </c>
      <c r="B291" s="20">
        <v>642</v>
      </c>
      <c r="C291" s="45" t="s">
        <v>52</v>
      </c>
      <c r="D291" s="102">
        <f aca="true" t="shared" si="49" ref="D291:K291">SUM(D292:D292)</f>
        <v>168</v>
      </c>
      <c r="E291" s="102">
        <f t="shared" si="49"/>
        <v>433</v>
      </c>
      <c r="F291" s="102">
        <f>SUM(F292)</f>
        <v>170</v>
      </c>
      <c r="G291" s="102">
        <f t="shared" si="49"/>
        <v>450</v>
      </c>
      <c r="H291" s="264">
        <f t="shared" si="49"/>
        <v>450</v>
      </c>
      <c r="I291" s="102">
        <f t="shared" si="49"/>
        <v>450</v>
      </c>
      <c r="J291" s="102">
        <f t="shared" si="49"/>
        <v>450</v>
      </c>
      <c r="K291" s="102">
        <f t="shared" si="49"/>
        <v>450</v>
      </c>
    </row>
    <row r="292" spans="1:11" ht="12.75">
      <c r="A292" s="12">
        <v>41</v>
      </c>
      <c r="B292" s="10">
        <v>642015</v>
      </c>
      <c r="C292" s="46" t="s">
        <v>53</v>
      </c>
      <c r="D292" s="86">
        <v>168</v>
      </c>
      <c r="E292" s="86">
        <v>433</v>
      </c>
      <c r="F292" s="86">
        <v>170</v>
      </c>
      <c r="G292" s="86">
        <v>450</v>
      </c>
      <c r="H292" s="262">
        <v>450</v>
      </c>
      <c r="I292" s="86">
        <v>450</v>
      </c>
      <c r="J292" s="86">
        <v>450</v>
      </c>
      <c r="K292" s="86">
        <v>450</v>
      </c>
    </row>
    <row r="293" spans="1:8" ht="12.75">
      <c r="A293" s="26"/>
      <c r="B293" s="27"/>
      <c r="C293" s="27"/>
      <c r="D293" s="97"/>
      <c r="E293" s="97"/>
      <c r="F293" s="97"/>
      <c r="G293" s="97"/>
      <c r="H293" s="97"/>
    </row>
    <row r="294" spans="2:11" ht="12.75">
      <c r="B294" s="22"/>
      <c r="C294" s="292" t="s">
        <v>87</v>
      </c>
      <c r="D294" s="78" t="s">
        <v>178</v>
      </c>
      <c r="E294" s="78" t="s">
        <v>178</v>
      </c>
      <c r="F294" s="78" t="s">
        <v>178</v>
      </c>
      <c r="G294" s="78" t="s">
        <v>178</v>
      </c>
      <c r="H294" s="78" t="s">
        <v>178</v>
      </c>
      <c r="I294" s="78" t="s">
        <v>178</v>
      </c>
      <c r="J294" s="78" t="s">
        <v>178</v>
      </c>
      <c r="K294" s="78" t="s">
        <v>178</v>
      </c>
    </row>
    <row r="295" spans="1:11" ht="12.75">
      <c r="A295" s="35" t="s">
        <v>0</v>
      </c>
      <c r="B295" s="15"/>
      <c r="C295" s="28" t="s">
        <v>72</v>
      </c>
      <c r="D295" s="129" t="s">
        <v>199</v>
      </c>
      <c r="E295" s="129" t="s">
        <v>199</v>
      </c>
      <c r="F295" s="129" t="s">
        <v>199</v>
      </c>
      <c r="G295" s="5" t="s">
        <v>239</v>
      </c>
      <c r="H295" s="5" t="s">
        <v>250</v>
      </c>
      <c r="I295" s="5" t="s">
        <v>239</v>
      </c>
      <c r="J295" s="220" t="s">
        <v>239</v>
      </c>
      <c r="K295" s="253" t="s">
        <v>252</v>
      </c>
    </row>
    <row r="296" spans="1:11" ht="12.75">
      <c r="A296" s="6"/>
      <c r="B296" s="16"/>
      <c r="C296" s="29"/>
      <c r="D296" s="130" t="s">
        <v>229</v>
      </c>
      <c r="E296" s="130" t="s">
        <v>238</v>
      </c>
      <c r="F296" s="130">
        <v>2016</v>
      </c>
      <c r="G296" s="8" t="s">
        <v>240</v>
      </c>
      <c r="H296" s="8">
        <v>2017</v>
      </c>
      <c r="I296" s="8" t="s">
        <v>241</v>
      </c>
      <c r="J296" s="221" t="s">
        <v>242</v>
      </c>
      <c r="K296" s="254" t="s">
        <v>253</v>
      </c>
    </row>
    <row r="297" spans="1:12" ht="12.75">
      <c r="A297" s="24"/>
      <c r="B297" s="14" t="s">
        <v>54</v>
      </c>
      <c r="C297" s="14" t="s">
        <v>55</v>
      </c>
      <c r="D297" s="115">
        <f aca="true" t="shared" si="50" ref="D297:I297">D298+D302+D311+D326</f>
        <v>42988</v>
      </c>
      <c r="E297" s="115">
        <f t="shared" si="50"/>
        <v>39422</v>
      </c>
      <c r="F297" s="115">
        <f t="shared" si="50"/>
        <v>40139</v>
      </c>
      <c r="G297" s="143">
        <f t="shared" si="50"/>
        <v>44177</v>
      </c>
      <c r="H297" s="143">
        <f>H298+H302+H311+H326</f>
        <v>44177</v>
      </c>
      <c r="I297" s="115">
        <f t="shared" si="50"/>
        <v>84280</v>
      </c>
      <c r="J297" s="115">
        <f>J298+J302+J311+J326</f>
        <v>84280</v>
      </c>
      <c r="K297" s="115">
        <f>K298+K302+K311+K326</f>
        <v>84280</v>
      </c>
      <c r="L297" s="182"/>
    </row>
    <row r="298" spans="1:11" ht="12.75">
      <c r="A298" s="12">
        <v>41</v>
      </c>
      <c r="B298" s="20">
        <v>610</v>
      </c>
      <c r="C298" s="20" t="s">
        <v>88</v>
      </c>
      <c r="D298" s="102">
        <f aca="true" t="shared" si="51" ref="D298:I298">SUM(D299:D301)</f>
        <v>27153</v>
      </c>
      <c r="E298" s="102">
        <f t="shared" si="51"/>
        <v>26006</v>
      </c>
      <c r="F298" s="102">
        <f t="shared" si="51"/>
        <v>26844</v>
      </c>
      <c r="G298" s="144">
        <f>SUM(G299:G301)</f>
        <v>26832</v>
      </c>
      <c r="H298" s="273">
        <f>SUM(H299:H301)</f>
        <v>26832</v>
      </c>
      <c r="I298" s="102">
        <f t="shared" si="51"/>
        <v>28980</v>
      </c>
      <c r="J298" s="102">
        <f>SUM(J299:J301)</f>
        <v>28980</v>
      </c>
      <c r="K298" s="102">
        <f>SUM(K299:K301)</f>
        <v>28980</v>
      </c>
    </row>
    <row r="299" spans="1:11" ht="12.75" outlineLevel="1">
      <c r="A299" s="12">
        <v>41</v>
      </c>
      <c r="B299" s="10">
        <v>611</v>
      </c>
      <c r="C299" s="10" t="s">
        <v>8</v>
      </c>
      <c r="D299" s="145">
        <v>21935</v>
      </c>
      <c r="E299" s="145">
        <v>21278</v>
      </c>
      <c r="F299" s="145">
        <v>22437</v>
      </c>
      <c r="G299" s="145">
        <v>26832</v>
      </c>
      <c r="H299" s="272">
        <v>22425</v>
      </c>
      <c r="I299" s="86">
        <v>28980</v>
      </c>
      <c r="J299" s="86">
        <v>28980</v>
      </c>
      <c r="K299" s="86">
        <v>28980</v>
      </c>
    </row>
    <row r="300" spans="1:11" ht="12.75" outlineLevel="1">
      <c r="A300" s="12">
        <v>41</v>
      </c>
      <c r="B300" s="10">
        <v>612</v>
      </c>
      <c r="C300" s="10" t="s">
        <v>9</v>
      </c>
      <c r="D300" s="145">
        <v>2668</v>
      </c>
      <c r="E300" s="145">
        <v>2628</v>
      </c>
      <c r="F300" s="145">
        <v>2807</v>
      </c>
      <c r="G300" s="145"/>
      <c r="H300" s="272">
        <v>2807</v>
      </c>
      <c r="I300" s="86"/>
      <c r="J300" s="86"/>
      <c r="K300" s="86"/>
    </row>
    <row r="301" spans="1:11" ht="12.75" outlineLevel="1">
      <c r="A301" s="12">
        <v>41</v>
      </c>
      <c r="B301" s="10">
        <v>614</v>
      </c>
      <c r="C301" s="10" t="s">
        <v>10</v>
      </c>
      <c r="D301" s="145">
        <v>2550</v>
      </c>
      <c r="E301" s="145">
        <v>2100</v>
      </c>
      <c r="F301" s="145">
        <v>1600</v>
      </c>
      <c r="G301" s="145"/>
      <c r="H301" s="272">
        <v>1600</v>
      </c>
      <c r="I301" s="86"/>
      <c r="J301" s="86"/>
      <c r="K301" s="86"/>
    </row>
    <row r="302" spans="1:11" ht="12.75">
      <c r="A302" s="12">
        <v>41</v>
      </c>
      <c r="B302" s="20">
        <v>620</v>
      </c>
      <c r="C302" s="20" t="s">
        <v>89</v>
      </c>
      <c r="D302" s="102">
        <f aca="true" t="shared" si="52" ref="D302:I302">SUM(D303:D310)</f>
        <v>9738</v>
      </c>
      <c r="E302" s="102">
        <f t="shared" si="52"/>
        <v>9271</v>
      </c>
      <c r="F302" s="102">
        <f t="shared" si="52"/>
        <v>9447</v>
      </c>
      <c r="G302" s="144">
        <f>SUM(G303:G310)</f>
        <v>9445</v>
      </c>
      <c r="H302" s="273">
        <f>SUM(H303:H310)</f>
        <v>9445</v>
      </c>
      <c r="I302" s="144">
        <f t="shared" si="52"/>
        <v>10200</v>
      </c>
      <c r="J302" s="144">
        <f>SUM(J303:J310)</f>
        <v>10200</v>
      </c>
      <c r="K302" s="144">
        <f>SUM(K303:K310)</f>
        <v>10200</v>
      </c>
    </row>
    <row r="303" spans="1:11" ht="12.75" outlineLevel="1">
      <c r="A303" s="12">
        <v>41</v>
      </c>
      <c r="B303" s="10" t="s">
        <v>13</v>
      </c>
      <c r="C303" s="10" t="s">
        <v>14</v>
      </c>
      <c r="D303" s="145">
        <v>2846</v>
      </c>
      <c r="E303" s="145">
        <v>2635</v>
      </c>
      <c r="F303" s="145">
        <v>2722</v>
      </c>
      <c r="G303" s="145">
        <v>2683</v>
      </c>
      <c r="H303" s="272">
        <v>2683</v>
      </c>
      <c r="I303" s="86">
        <v>3167</v>
      </c>
      <c r="J303" s="86">
        <v>3167</v>
      </c>
      <c r="K303" s="86">
        <v>3167</v>
      </c>
    </row>
    <row r="304" spans="1:11" ht="12.75" outlineLevel="1">
      <c r="A304" s="12">
        <v>41</v>
      </c>
      <c r="B304" s="10">
        <v>625001</v>
      </c>
      <c r="C304" s="10" t="s">
        <v>15</v>
      </c>
      <c r="D304" s="145">
        <v>392</v>
      </c>
      <c r="E304" s="145">
        <v>369</v>
      </c>
      <c r="F304" s="145">
        <v>381</v>
      </c>
      <c r="G304" s="145">
        <v>376</v>
      </c>
      <c r="H304" s="272">
        <v>376</v>
      </c>
      <c r="I304" s="86">
        <v>391</v>
      </c>
      <c r="J304" s="86">
        <v>391</v>
      </c>
      <c r="K304" s="86">
        <v>391</v>
      </c>
    </row>
    <row r="305" spans="1:11" ht="12.75" outlineLevel="1">
      <c r="A305" s="12">
        <v>41</v>
      </c>
      <c r="B305" s="10">
        <v>625002</v>
      </c>
      <c r="C305" s="10" t="s">
        <v>16</v>
      </c>
      <c r="D305" s="145">
        <v>3945</v>
      </c>
      <c r="E305" s="145">
        <v>3739</v>
      </c>
      <c r="F305" s="145">
        <v>3870</v>
      </c>
      <c r="G305" s="145">
        <v>3756</v>
      </c>
      <c r="H305" s="272">
        <v>3756</v>
      </c>
      <c r="I305" s="86">
        <v>3907</v>
      </c>
      <c r="J305" s="86">
        <v>3907</v>
      </c>
      <c r="K305" s="86">
        <v>3907</v>
      </c>
    </row>
    <row r="306" spans="1:11" ht="12.75" outlineLevel="1">
      <c r="A306" s="12">
        <v>41</v>
      </c>
      <c r="B306" s="10">
        <v>625003</v>
      </c>
      <c r="C306" s="10" t="s">
        <v>17</v>
      </c>
      <c r="D306" s="145">
        <v>228</v>
      </c>
      <c r="E306" s="145">
        <v>212</v>
      </c>
      <c r="F306" s="145">
        <v>218</v>
      </c>
      <c r="G306" s="145">
        <v>215</v>
      </c>
      <c r="H306" s="272">
        <v>215</v>
      </c>
      <c r="I306" s="86">
        <v>223</v>
      </c>
      <c r="J306" s="86">
        <v>223</v>
      </c>
      <c r="K306" s="86">
        <v>223</v>
      </c>
    </row>
    <row r="307" spans="1:11" ht="12.75" outlineLevel="1">
      <c r="A307" s="12">
        <v>41</v>
      </c>
      <c r="B307" s="10">
        <v>625004</v>
      </c>
      <c r="C307" s="10" t="s">
        <v>18</v>
      </c>
      <c r="D307" s="145">
        <v>690</v>
      </c>
      <c r="E307" s="145">
        <v>736</v>
      </c>
      <c r="F307" s="145">
        <v>657</v>
      </c>
      <c r="G307" s="145">
        <v>805</v>
      </c>
      <c r="H307" s="272">
        <v>805</v>
      </c>
      <c r="I307" s="86">
        <v>837</v>
      </c>
      <c r="J307" s="86">
        <v>837</v>
      </c>
      <c r="K307" s="86">
        <v>837</v>
      </c>
    </row>
    <row r="308" spans="1:11" ht="12.75" outlineLevel="1">
      <c r="A308" s="12">
        <v>41</v>
      </c>
      <c r="B308" s="10">
        <v>625005</v>
      </c>
      <c r="C308" s="10" t="s">
        <v>19</v>
      </c>
      <c r="D308" s="145">
        <v>228</v>
      </c>
      <c r="E308" s="145">
        <v>245</v>
      </c>
      <c r="F308" s="145">
        <v>219</v>
      </c>
      <c r="G308" s="145">
        <v>268</v>
      </c>
      <c r="H308" s="272">
        <v>268</v>
      </c>
      <c r="I308" s="86">
        <v>279</v>
      </c>
      <c r="J308" s="86">
        <v>279</v>
      </c>
      <c r="K308" s="86">
        <v>279</v>
      </c>
    </row>
    <row r="309" spans="1:11" ht="12.75" outlineLevel="1">
      <c r="A309" s="12">
        <v>41</v>
      </c>
      <c r="B309" s="10">
        <v>625007</v>
      </c>
      <c r="C309" s="10" t="s">
        <v>20</v>
      </c>
      <c r="D309" s="145">
        <v>1338</v>
      </c>
      <c r="E309" s="145">
        <v>1269</v>
      </c>
      <c r="F309" s="145">
        <v>1313</v>
      </c>
      <c r="G309" s="145">
        <v>1275</v>
      </c>
      <c r="H309" s="272">
        <v>1275</v>
      </c>
      <c r="I309" s="86">
        <v>1326</v>
      </c>
      <c r="J309" s="86">
        <v>1326</v>
      </c>
      <c r="K309" s="86">
        <v>1326</v>
      </c>
    </row>
    <row r="310" spans="1:11" ht="12.75" outlineLevel="1">
      <c r="A310" s="12">
        <v>41</v>
      </c>
      <c r="B310" s="10">
        <v>625006</v>
      </c>
      <c r="C310" s="10" t="s">
        <v>21</v>
      </c>
      <c r="D310" s="145">
        <v>71</v>
      </c>
      <c r="E310" s="145">
        <v>66</v>
      </c>
      <c r="F310" s="145">
        <v>67</v>
      </c>
      <c r="G310" s="145">
        <v>67</v>
      </c>
      <c r="H310" s="272">
        <v>67</v>
      </c>
      <c r="I310" s="86">
        <v>70</v>
      </c>
      <c r="J310" s="86">
        <v>70</v>
      </c>
      <c r="K310" s="86">
        <v>70</v>
      </c>
    </row>
    <row r="311" spans="1:11" ht="12.75">
      <c r="A311" s="12">
        <v>41</v>
      </c>
      <c r="B311" s="20">
        <v>630</v>
      </c>
      <c r="C311" s="20" t="s">
        <v>22</v>
      </c>
      <c r="D311" s="102">
        <f aca="true" t="shared" si="53" ref="D311:I311">D312+D317+D320</f>
        <v>5051</v>
      </c>
      <c r="E311" s="102">
        <f t="shared" si="53"/>
        <v>3976</v>
      </c>
      <c r="F311" s="102">
        <f t="shared" si="53"/>
        <v>3848</v>
      </c>
      <c r="G311" s="102">
        <f t="shared" si="53"/>
        <v>7700</v>
      </c>
      <c r="H311" s="264">
        <f>H312+H317+H320</f>
        <v>7900</v>
      </c>
      <c r="I311" s="102">
        <f t="shared" si="53"/>
        <v>44900</v>
      </c>
      <c r="J311" s="102">
        <f>J312+J317+J320</f>
        <v>44900</v>
      </c>
      <c r="K311" s="102">
        <f>K312+K317+K320</f>
        <v>44900</v>
      </c>
    </row>
    <row r="312" spans="1:11" ht="12.75">
      <c r="A312" s="12">
        <v>41</v>
      </c>
      <c r="B312" s="20">
        <v>633</v>
      </c>
      <c r="C312" s="20" t="s">
        <v>30</v>
      </c>
      <c r="D312" s="102">
        <f aca="true" t="shared" si="54" ref="D312:I312">SUM(D313:D316)</f>
        <v>3166</v>
      </c>
      <c r="E312" s="102">
        <f t="shared" si="54"/>
        <v>1885</v>
      </c>
      <c r="F312" s="102">
        <f t="shared" si="54"/>
        <v>880</v>
      </c>
      <c r="G312" s="144">
        <f t="shared" si="54"/>
        <v>3500</v>
      </c>
      <c r="H312" s="273">
        <f>SUM(H313:H316)</f>
        <v>4623</v>
      </c>
      <c r="I312" s="144">
        <f t="shared" si="54"/>
        <v>40700</v>
      </c>
      <c r="J312" s="144">
        <f>SUM(J313:J316)</f>
        <v>40700</v>
      </c>
      <c r="K312" s="144">
        <f>SUM(K313:K316)</f>
        <v>40700</v>
      </c>
    </row>
    <row r="313" spans="1:11" ht="12.75" outlineLevel="1">
      <c r="A313" s="12">
        <v>41</v>
      </c>
      <c r="B313" s="10">
        <v>633004</v>
      </c>
      <c r="C313" s="10" t="s">
        <v>59</v>
      </c>
      <c r="D313" s="145"/>
      <c r="E313" s="145">
        <v>1390</v>
      </c>
      <c r="F313" s="145">
        <v>18</v>
      </c>
      <c r="G313" s="145">
        <v>2000</v>
      </c>
      <c r="H313" s="272">
        <v>3764</v>
      </c>
      <c r="I313" s="86">
        <v>2000</v>
      </c>
      <c r="J313" s="86">
        <v>2000</v>
      </c>
      <c r="K313" s="86">
        <v>2000</v>
      </c>
    </row>
    <row r="314" spans="1:11" ht="12.75" outlineLevel="1">
      <c r="A314" s="12">
        <v>41</v>
      </c>
      <c r="B314" s="10">
        <v>633006</v>
      </c>
      <c r="C314" s="10" t="s">
        <v>33</v>
      </c>
      <c r="D314" s="145">
        <v>564</v>
      </c>
      <c r="E314" s="145">
        <v>397</v>
      </c>
      <c r="F314" s="145">
        <v>568</v>
      </c>
      <c r="G314" s="145">
        <v>1500</v>
      </c>
      <c r="H314" s="272">
        <v>565</v>
      </c>
      <c r="I314" s="86">
        <v>1500</v>
      </c>
      <c r="J314" s="86">
        <v>1500</v>
      </c>
      <c r="K314" s="86">
        <v>1500</v>
      </c>
    </row>
    <row r="315" spans="1:11" ht="12.75" outlineLevel="1">
      <c r="A315" s="25" t="s">
        <v>255</v>
      </c>
      <c r="B315" s="25">
        <v>633011</v>
      </c>
      <c r="C315" s="25" t="s">
        <v>257</v>
      </c>
      <c r="D315" s="145"/>
      <c r="E315" s="145"/>
      <c r="F315" s="145"/>
      <c r="G315" s="145"/>
      <c r="H315" s="272"/>
      <c r="I315" s="86">
        <v>37200</v>
      </c>
      <c r="J315" s="86">
        <v>37200</v>
      </c>
      <c r="K315" s="86">
        <v>37200</v>
      </c>
    </row>
    <row r="316" spans="1:11" ht="12.75" outlineLevel="1">
      <c r="A316" s="12">
        <v>41</v>
      </c>
      <c r="B316" s="10">
        <v>633</v>
      </c>
      <c r="C316" s="10" t="s">
        <v>172</v>
      </c>
      <c r="D316" s="145">
        <v>2602</v>
      </c>
      <c r="E316" s="145">
        <v>98</v>
      </c>
      <c r="F316" s="145">
        <v>294</v>
      </c>
      <c r="G316" s="146"/>
      <c r="H316" s="272">
        <v>294</v>
      </c>
      <c r="I316" s="31"/>
      <c r="J316" s="31"/>
      <c r="K316" s="31"/>
    </row>
    <row r="317" spans="1:11" ht="12.75">
      <c r="A317" s="12">
        <v>41</v>
      </c>
      <c r="B317" s="20">
        <v>635</v>
      </c>
      <c r="C317" s="20" t="s">
        <v>37</v>
      </c>
      <c r="D317" s="144"/>
      <c r="E317" s="144">
        <f aca="true" t="shared" si="55" ref="E317:K317">SUM(E318:E319)</f>
        <v>39</v>
      </c>
      <c r="F317" s="144">
        <f t="shared" si="55"/>
        <v>788</v>
      </c>
      <c r="G317" s="144">
        <f t="shared" si="55"/>
        <v>2000</v>
      </c>
      <c r="H317" s="273">
        <f t="shared" si="55"/>
        <v>1099</v>
      </c>
      <c r="I317" s="102">
        <f t="shared" si="55"/>
        <v>2000</v>
      </c>
      <c r="J317" s="102">
        <f t="shared" si="55"/>
        <v>2000</v>
      </c>
      <c r="K317" s="102">
        <f t="shared" si="55"/>
        <v>2000</v>
      </c>
    </row>
    <row r="318" spans="1:11" ht="12.75">
      <c r="A318" s="12">
        <v>41</v>
      </c>
      <c r="B318" s="10">
        <v>635004</v>
      </c>
      <c r="C318" s="10" t="s">
        <v>40</v>
      </c>
      <c r="D318" s="145"/>
      <c r="E318" s="145">
        <v>39</v>
      </c>
      <c r="F318" s="145">
        <v>749</v>
      </c>
      <c r="G318" s="145">
        <v>1000</v>
      </c>
      <c r="H318" s="272">
        <v>749</v>
      </c>
      <c r="I318" s="86">
        <v>1000</v>
      </c>
      <c r="J318" s="86">
        <v>1000</v>
      </c>
      <c r="K318" s="86">
        <v>1000</v>
      </c>
    </row>
    <row r="319" spans="1:11" ht="12.75">
      <c r="A319" s="12">
        <v>41</v>
      </c>
      <c r="B319" s="10">
        <v>635006</v>
      </c>
      <c r="C319" s="10" t="s">
        <v>90</v>
      </c>
      <c r="D319" s="145"/>
      <c r="E319" s="145"/>
      <c r="F319" s="145">
        <v>39</v>
      </c>
      <c r="G319" s="145">
        <v>1000</v>
      </c>
      <c r="H319" s="272">
        <v>350</v>
      </c>
      <c r="I319" s="86">
        <v>1000</v>
      </c>
      <c r="J319" s="86">
        <v>1000</v>
      </c>
      <c r="K319" s="86">
        <v>1000</v>
      </c>
    </row>
    <row r="320" spans="1:11" ht="12.75">
      <c r="A320" s="12">
        <v>41</v>
      </c>
      <c r="B320" s="20">
        <v>637</v>
      </c>
      <c r="C320" s="20" t="s">
        <v>43</v>
      </c>
      <c r="D320" s="102">
        <f aca="true" t="shared" si="56" ref="D320:I320">SUM(D321:D325)</f>
        <v>1885</v>
      </c>
      <c r="E320" s="102">
        <f t="shared" si="56"/>
        <v>2052</v>
      </c>
      <c r="F320" s="102">
        <f t="shared" si="56"/>
        <v>2180</v>
      </c>
      <c r="G320" s="144">
        <f t="shared" si="56"/>
        <v>2200</v>
      </c>
      <c r="H320" s="273">
        <f>SUM(H321:H325)</f>
        <v>2178</v>
      </c>
      <c r="I320" s="102">
        <f t="shared" si="56"/>
        <v>2200</v>
      </c>
      <c r="J320" s="102">
        <f>SUM(J321:J325)</f>
        <v>2200</v>
      </c>
      <c r="K320" s="102">
        <f>SUM(K321:K325)</f>
        <v>2200</v>
      </c>
    </row>
    <row r="321" spans="1:11" ht="12.75" outlineLevel="2">
      <c r="A321" s="12">
        <v>41</v>
      </c>
      <c r="B321" s="10">
        <v>637004</v>
      </c>
      <c r="C321" s="10" t="s">
        <v>80</v>
      </c>
      <c r="D321" s="145">
        <v>393</v>
      </c>
      <c r="E321" s="145">
        <v>86</v>
      </c>
      <c r="F321" s="145">
        <v>171</v>
      </c>
      <c r="G321" s="145">
        <v>300</v>
      </c>
      <c r="H321" s="272">
        <v>300</v>
      </c>
      <c r="I321" s="86">
        <v>300</v>
      </c>
      <c r="J321" s="86">
        <v>300</v>
      </c>
      <c r="K321" s="86">
        <v>300</v>
      </c>
    </row>
    <row r="322" spans="1:11" ht="12.75" outlineLevel="2">
      <c r="A322" s="12">
        <v>41</v>
      </c>
      <c r="B322" s="10">
        <v>637012</v>
      </c>
      <c r="C322" s="10" t="s">
        <v>47</v>
      </c>
      <c r="D322" s="145"/>
      <c r="E322" s="145"/>
      <c r="F322" s="145">
        <v>5</v>
      </c>
      <c r="G322" s="145"/>
      <c r="H322" s="272"/>
      <c r="I322" s="86"/>
      <c r="J322" s="86"/>
      <c r="K322" s="86"/>
    </row>
    <row r="323" spans="1:11" ht="12.75" outlineLevel="2">
      <c r="A323" s="12">
        <v>41</v>
      </c>
      <c r="B323" s="10">
        <v>637014</v>
      </c>
      <c r="C323" s="10" t="s">
        <v>49</v>
      </c>
      <c r="D323" s="145">
        <v>1034</v>
      </c>
      <c r="E323" s="145">
        <v>1312</v>
      </c>
      <c r="F323" s="145">
        <v>1280</v>
      </c>
      <c r="G323" s="145">
        <v>1400</v>
      </c>
      <c r="H323" s="272">
        <v>1378</v>
      </c>
      <c r="I323" s="86">
        <v>1400</v>
      </c>
      <c r="J323" s="86">
        <v>1400</v>
      </c>
      <c r="K323" s="86">
        <v>1400</v>
      </c>
    </row>
    <row r="324" spans="1:11" ht="12.75" outlineLevel="2">
      <c r="A324" s="12">
        <v>41</v>
      </c>
      <c r="B324" s="10">
        <v>637016</v>
      </c>
      <c r="C324" s="10" t="s">
        <v>50</v>
      </c>
      <c r="D324" s="145">
        <v>295</v>
      </c>
      <c r="E324" s="145">
        <v>286</v>
      </c>
      <c r="F324" s="145">
        <v>299</v>
      </c>
      <c r="G324" s="145">
        <v>300</v>
      </c>
      <c r="H324" s="272">
        <v>300</v>
      </c>
      <c r="I324" s="86">
        <v>300</v>
      </c>
      <c r="J324" s="86">
        <v>300</v>
      </c>
      <c r="K324" s="86">
        <v>300</v>
      </c>
    </row>
    <row r="325" spans="1:11" ht="12.75" outlineLevel="2">
      <c r="A325" s="12">
        <v>41</v>
      </c>
      <c r="B325" s="10">
        <v>637027</v>
      </c>
      <c r="C325" s="10" t="s">
        <v>51</v>
      </c>
      <c r="D325" s="145">
        <v>163</v>
      </c>
      <c r="E325" s="145">
        <v>368</v>
      </c>
      <c r="F325" s="145">
        <v>425</v>
      </c>
      <c r="G325" s="145">
        <v>200</v>
      </c>
      <c r="H325" s="272">
        <v>200</v>
      </c>
      <c r="I325" s="86">
        <v>200</v>
      </c>
      <c r="J325" s="86">
        <v>200</v>
      </c>
      <c r="K325" s="86">
        <v>200</v>
      </c>
    </row>
    <row r="326" spans="1:11" ht="12.75">
      <c r="A326" s="12">
        <v>41</v>
      </c>
      <c r="B326" s="20">
        <v>642</v>
      </c>
      <c r="C326" s="20" t="s">
        <v>52</v>
      </c>
      <c r="D326" s="91">
        <f>SUM(D327)</f>
        <v>1046</v>
      </c>
      <c r="E326" s="91">
        <f>SUM(E327)</f>
        <v>169</v>
      </c>
      <c r="F326" s="114"/>
      <c r="G326" s="144">
        <v>200</v>
      </c>
      <c r="H326" s="273">
        <f>SUM(H327)</f>
        <v>0</v>
      </c>
      <c r="I326" s="102">
        <f>SUM(I327)</f>
        <v>200</v>
      </c>
      <c r="J326" s="102">
        <f>SUM(J327)</f>
        <v>200</v>
      </c>
      <c r="K326" s="102">
        <f>SUM(K327)</f>
        <v>200</v>
      </c>
    </row>
    <row r="327" spans="1:11" ht="12.75">
      <c r="A327" s="12">
        <v>41</v>
      </c>
      <c r="B327" s="10">
        <v>642015</v>
      </c>
      <c r="C327" s="10" t="s">
        <v>53</v>
      </c>
      <c r="D327" s="145">
        <v>1046</v>
      </c>
      <c r="E327" s="145">
        <v>169</v>
      </c>
      <c r="F327" s="145"/>
      <c r="G327" s="145">
        <v>200</v>
      </c>
      <c r="H327" s="272">
        <v>0</v>
      </c>
      <c r="I327" s="86">
        <v>200</v>
      </c>
      <c r="J327" s="86">
        <v>200</v>
      </c>
      <c r="K327" s="86">
        <v>200</v>
      </c>
    </row>
    <row r="328" spans="1:11" ht="12.75">
      <c r="A328" s="47"/>
      <c r="B328" s="27"/>
      <c r="C328" s="27"/>
      <c r="I328" s="47"/>
      <c r="J328" s="47"/>
      <c r="K328" s="47"/>
    </row>
    <row r="329" spans="1:11" ht="12.75">
      <c r="A329" s="47"/>
      <c r="B329" s="27"/>
      <c r="C329" s="10" t="s">
        <v>91</v>
      </c>
      <c r="D329" s="86">
        <f>D242</f>
        <v>217332</v>
      </c>
      <c r="E329" s="86">
        <f>E242</f>
        <v>224461</v>
      </c>
      <c r="F329" s="86">
        <f>F242</f>
        <v>225255</v>
      </c>
      <c r="G329" s="145">
        <f>G241</f>
        <v>235645</v>
      </c>
      <c r="H329" s="145">
        <f>H241</f>
        <v>239470</v>
      </c>
      <c r="I329" s="145">
        <f>I241</f>
        <v>256384</v>
      </c>
      <c r="J329" s="145">
        <f>J241</f>
        <v>256384</v>
      </c>
      <c r="K329" s="145">
        <f>K241</f>
        <v>256384</v>
      </c>
    </row>
    <row r="330" spans="1:11" ht="12.75">
      <c r="A330" s="47"/>
      <c r="B330" s="27"/>
      <c r="C330" s="10" t="s">
        <v>91</v>
      </c>
      <c r="D330" s="86">
        <f aca="true" t="shared" si="57" ref="D330:I330">D297</f>
        <v>42988</v>
      </c>
      <c r="E330" s="86">
        <f t="shared" si="57"/>
        <v>39422</v>
      </c>
      <c r="F330" s="86">
        <f t="shared" si="57"/>
        <v>40139</v>
      </c>
      <c r="G330" s="145">
        <f t="shared" si="57"/>
        <v>44177</v>
      </c>
      <c r="H330" s="145">
        <f t="shared" si="57"/>
        <v>44177</v>
      </c>
      <c r="I330" s="145">
        <f t="shared" si="57"/>
        <v>84280</v>
      </c>
      <c r="J330" s="145">
        <f>J297</f>
        <v>84280</v>
      </c>
      <c r="K330" s="145">
        <f>K297</f>
        <v>84280</v>
      </c>
    </row>
    <row r="331" spans="1:11" ht="12.75">
      <c r="A331" s="47"/>
      <c r="B331" s="27"/>
      <c r="C331" s="10" t="s">
        <v>62</v>
      </c>
      <c r="D331" s="145"/>
      <c r="E331" s="145"/>
      <c r="F331" s="145"/>
      <c r="G331" s="174"/>
      <c r="H331" s="174"/>
      <c r="I331" s="107"/>
      <c r="J331" s="107"/>
      <c r="K331" s="107"/>
    </row>
    <row r="332" spans="1:11" ht="12.75">
      <c r="A332" s="47"/>
      <c r="B332" s="27"/>
      <c r="C332" s="14" t="s">
        <v>69</v>
      </c>
      <c r="D332" s="115">
        <f aca="true" t="shared" si="58" ref="D332:I332">SUM(D329:D331)</f>
        <v>260320</v>
      </c>
      <c r="E332" s="115">
        <f t="shared" si="58"/>
        <v>263883</v>
      </c>
      <c r="F332" s="115">
        <f t="shared" si="58"/>
        <v>265394</v>
      </c>
      <c r="G332" s="153">
        <f t="shared" si="58"/>
        <v>279822</v>
      </c>
      <c r="H332" s="153">
        <f t="shared" si="58"/>
        <v>283647</v>
      </c>
      <c r="I332" s="153">
        <f t="shared" si="58"/>
        <v>340664</v>
      </c>
      <c r="J332" s="153">
        <f>SUM(J329:J331)</f>
        <v>340664</v>
      </c>
      <c r="K332" s="153">
        <f>SUM(K329:K331)</f>
        <v>340664</v>
      </c>
    </row>
    <row r="333" spans="1:11" ht="12.75">
      <c r="A333" s="47"/>
      <c r="B333" s="27"/>
      <c r="C333" s="27"/>
      <c r="J333" s="76"/>
      <c r="K333" s="47"/>
    </row>
    <row r="334" spans="1:11" ht="12.75">
      <c r="A334" s="47"/>
      <c r="B334" s="27"/>
      <c r="C334" s="27"/>
      <c r="J334" s="76"/>
      <c r="K334" s="47"/>
    </row>
    <row r="335" spans="1:11" ht="15.75">
      <c r="A335" s="211" t="s">
        <v>92</v>
      </c>
      <c r="B335" s="211"/>
      <c r="C335" s="214"/>
      <c r="J335" s="76"/>
      <c r="K335" s="47"/>
    </row>
    <row r="336" spans="4:11" ht="12.75">
      <c r="D336" s="78" t="s">
        <v>178</v>
      </c>
      <c r="E336" s="78" t="s">
        <v>178</v>
      </c>
      <c r="F336" s="78" t="s">
        <v>178</v>
      </c>
      <c r="G336" s="78" t="s">
        <v>178</v>
      </c>
      <c r="H336" s="78" t="s">
        <v>178</v>
      </c>
      <c r="I336" s="78" t="s">
        <v>178</v>
      </c>
      <c r="J336" s="78" t="s">
        <v>178</v>
      </c>
      <c r="K336" s="78" t="s">
        <v>178</v>
      </c>
    </row>
    <row r="337" spans="1:11" ht="12.75">
      <c r="A337" s="35" t="s">
        <v>0</v>
      </c>
      <c r="B337" s="4" t="s">
        <v>1</v>
      </c>
      <c r="C337" s="4"/>
      <c r="D337" s="129" t="s">
        <v>199</v>
      </c>
      <c r="E337" s="129" t="s">
        <v>199</v>
      </c>
      <c r="F337" s="129" t="s">
        <v>199</v>
      </c>
      <c r="G337" s="5" t="s">
        <v>239</v>
      </c>
      <c r="H337" s="5" t="s">
        <v>250</v>
      </c>
      <c r="I337" s="5" t="s">
        <v>239</v>
      </c>
      <c r="J337" s="220" t="s">
        <v>239</v>
      </c>
      <c r="K337" s="253" t="s">
        <v>252</v>
      </c>
    </row>
    <row r="338" spans="1:11" ht="12.75">
      <c r="A338" s="6"/>
      <c r="B338" s="7"/>
      <c r="C338" s="7"/>
      <c r="D338" s="130" t="s">
        <v>229</v>
      </c>
      <c r="E338" s="130" t="s">
        <v>238</v>
      </c>
      <c r="F338" s="130">
        <v>2016</v>
      </c>
      <c r="G338" s="8" t="s">
        <v>240</v>
      </c>
      <c r="H338" s="8">
        <v>2017</v>
      </c>
      <c r="I338" s="8" t="s">
        <v>241</v>
      </c>
      <c r="J338" s="221" t="s">
        <v>242</v>
      </c>
      <c r="K338" s="254" t="s">
        <v>253</v>
      </c>
    </row>
    <row r="339" spans="1:11" ht="12.75">
      <c r="A339" s="9">
        <v>41</v>
      </c>
      <c r="B339" s="10">
        <v>223002</v>
      </c>
      <c r="C339" s="10" t="s">
        <v>71</v>
      </c>
      <c r="D339" s="86">
        <v>6677</v>
      </c>
      <c r="E339" s="86">
        <v>7321</v>
      </c>
      <c r="F339" s="86">
        <v>6950</v>
      </c>
      <c r="G339" s="86">
        <v>6900</v>
      </c>
      <c r="H339" s="86">
        <v>6900</v>
      </c>
      <c r="I339" s="86">
        <v>7700</v>
      </c>
      <c r="J339" s="86">
        <v>7700</v>
      </c>
      <c r="K339" s="86">
        <v>7700</v>
      </c>
    </row>
    <row r="340" spans="1:11" ht="12.75">
      <c r="A340" s="9">
        <v>41</v>
      </c>
      <c r="B340" s="10">
        <v>292012</v>
      </c>
      <c r="C340" s="10" t="s">
        <v>3</v>
      </c>
      <c r="D340" s="86"/>
      <c r="E340" s="86"/>
      <c r="F340" s="86">
        <v>1492</v>
      </c>
      <c r="G340" s="86"/>
      <c r="H340" s="86"/>
      <c r="I340" s="86"/>
      <c r="J340" s="86"/>
      <c r="K340" s="86"/>
    </row>
    <row r="341" spans="1:11" ht="12.75">
      <c r="A341" s="13"/>
      <c r="B341" s="14"/>
      <c r="C341" s="14" t="s">
        <v>4</v>
      </c>
      <c r="D341" s="115">
        <f aca="true" t="shared" si="59" ref="D341:I341">SUM(D339:D340)</f>
        <v>6677</v>
      </c>
      <c r="E341" s="115">
        <f t="shared" si="59"/>
        <v>7321</v>
      </c>
      <c r="F341" s="115">
        <f t="shared" si="59"/>
        <v>8442</v>
      </c>
      <c r="G341" s="155">
        <f t="shared" si="59"/>
        <v>6900</v>
      </c>
      <c r="H341" s="155">
        <f t="shared" si="59"/>
        <v>6900</v>
      </c>
      <c r="I341" s="155">
        <f t="shared" si="59"/>
        <v>7700</v>
      </c>
      <c r="J341" s="155">
        <f>SUM(J339:J340)</f>
        <v>7700</v>
      </c>
      <c r="K341" s="155">
        <f>SUM(K339:K340)</f>
        <v>7700</v>
      </c>
    </row>
    <row r="342" spans="1:11" ht="12.75">
      <c r="A342" s="279"/>
      <c r="B342" s="280"/>
      <c r="C342" s="280"/>
      <c r="D342" s="286"/>
      <c r="E342" s="286"/>
      <c r="F342" s="286"/>
      <c r="G342" s="283"/>
      <c r="H342" s="283"/>
      <c r="I342" s="283"/>
      <c r="J342" s="283"/>
      <c r="K342" s="288"/>
    </row>
    <row r="343" spans="1:10" ht="12.75">
      <c r="A343" s="41"/>
      <c r="B343" s="42"/>
      <c r="C343" s="42"/>
      <c r="D343" s="75" t="s">
        <v>178</v>
      </c>
      <c r="E343" s="119" t="s">
        <v>178</v>
      </c>
      <c r="F343" s="119" t="s">
        <v>178</v>
      </c>
      <c r="G343" s="75"/>
      <c r="H343" s="75"/>
      <c r="I343" s="75" t="s">
        <v>178</v>
      </c>
      <c r="J343" s="75" t="s">
        <v>178</v>
      </c>
    </row>
    <row r="344" spans="1:11" ht="12.75">
      <c r="A344" s="35" t="s">
        <v>0</v>
      </c>
      <c r="B344" s="15"/>
      <c r="C344" s="28" t="s">
        <v>72</v>
      </c>
      <c r="D344" s="129" t="s">
        <v>199</v>
      </c>
      <c r="E344" s="129" t="s">
        <v>199</v>
      </c>
      <c r="F344" s="129" t="s">
        <v>199</v>
      </c>
      <c r="G344" s="5" t="s">
        <v>239</v>
      </c>
      <c r="H344" s="250" t="s">
        <v>250</v>
      </c>
      <c r="I344" s="5" t="s">
        <v>239</v>
      </c>
      <c r="J344" s="220" t="s">
        <v>239</v>
      </c>
      <c r="K344" s="253" t="s">
        <v>252</v>
      </c>
    </row>
    <row r="345" spans="1:11" ht="12.75">
      <c r="A345" s="48"/>
      <c r="B345" s="16"/>
      <c r="C345" s="29"/>
      <c r="D345" s="130" t="s">
        <v>229</v>
      </c>
      <c r="E345" s="130" t="s">
        <v>238</v>
      </c>
      <c r="F345" s="241">
        <v>42735</v>
      </c>
      <c r="G345" s="8" t="s">
        <v>240</v>
      </c>
      <c r="H345" s="251">
        <v>2017</v>
      </c>
      <c r="I345" s="8" t="s">
        <v>241</v>
      </c>
      <c r="J345" s="221" t="s">
        <v>242</v>
      </c>
      <c r="K345" s="254" t="s">
        <v>253</v>
      </c>
    </row>
    <row r="346" spans="1:11" ht="12.75">
      <c r="A346" s="6"/>
      <c r="B346" s="39"/>
      <c r="C346" s="16" t="s">
        <v>186</v>
      </c>
      <c r="D346" s="116">
        <f>SUM(D348)</f>
        <v>85276</v>
      </c>
      <c r="E346" s="116">
        <f>SUM(E348)</f>
        <v>89961</v>
      </c>
      <c r="F346" s="116">
        <f>SUM(F348)</f>
        <v>93398</v>
      </c>
      <c r="G346" s="116">
        <f>G350+G354+G363+G395</f>
        <v>95541</v>
      </c>
      <c r="H346" s="116">
        <f>H350+H354+H363+H395</f>
        <v>97006</v>
      </c>
      <c r="I346" s="116">
        <f>I347</f>
        <v>105204</v>
      </c>
      <c r="J346" s="116">
        <f>J347</f>
        <v>105204</v>
      </c>
      <c r="K346" s="116">
        <f>K347</f>
        <v>105204</v>
      </c>
    </row>
    <row r="347" spans="1:11" ht="12.75">
      <c r="A347" s="6"/>
      <c r="B347" s="39"/>
      <c r="C347" s="16"/>
      <c r="D347" s="116">
        <f>D348+D349</f>
        <v>85276</v>
      </c>
      <c r="E347" s="116">
        <f>E348+E349</f>
        <v>89961</v>
      </c>
      <c r="F347" s="116">
        <f>F348+F349</f>
        <v>93398</v>
      </c>
      <c r="G347" s="116">
        <f>G350+G354+G363+G395</f>
        <v>95541</v>
      </c>
      <c r="H347" s="116">
        <f>H350+H354+H363+H395</f>
        <v>97006</v>
      </c>
      <c r="I347" s="116">
        <f>I350+I354+I363+I395</f>
        <v>105204</v>
      </c>
      <c r="J347" s="116">
        <f>J350+J354+J363+J395</f>
        <v>105204</v>
      </c>
      <c r="K347" s="116">
        <f>K350+K354+K363+K395</f>
        <v>105204</v>
      </c>
    </row>
    <row r="348" spans="1:12" ht="12.75">
      <c r="A348" s="25">
        <v>41</v>
      </c>
      <c r="B348" s="38" t="s">
        <v>6</v>
      </c>
      <c r="C348" s="44" t="s">
        <v>93</v>
      </c>
      <c r="D348" s="117">
        <f>D350+D354+D363+D395</f>
        <v>85276</v>
      </c>
      <c r="E348" s="117">
        <f>E350+E354+E363+E395</f>
        <v>89961</v>
      </c>
      <c r="F348" s="117">
        <f>F350+F354+F363+F395</f>
        <v>93398</v>
      </c>
      <c r="G348" s="215">
        <v>88641</v>
      </c>
      <c r="H348" s="215">
        <v>88641</v>
      </c>
      <c r="I348" s="117">
        <v>97504</v>
      </c>
      <c r="J348" s="117">
        <v>97504</v>
      </c>
      <c r="K348" s="117">
        <v>97504</v>
      </c>
      <c r="L348" s="182"/>
    </row>
    <row r="349" spans="1:11" ht="12.75">
      <c r="A349" s="25"/>
      <c r="B349" s="38"/>
      <c r="C349" s="44" t="s">
        <v>222</v>
      </c>
      <c r="D349" s="117"/>
      <c r="E349" s="117"/>
      <c r="F349" s="117"/>
      <c r="G349" s="117">
        <v>6900</v>
      </c>
      <c r="H349" s="215">
        <v>6900</v>
      </c>
      <c r="I349" s="117">
        <v>7700</v>
      </c>
      <c r="J349" s="117">
        <v>7700</v>
      </c>
      <c r="K349" s="117">
        <v>7700</v>
      </c>
    </row>
    <row r="350" spans="1:11" ht="12.75">
      <c r="A350" s="25">
        <v>41</v>
      </c>
      <c r="B350" s="20">
        <v>610</v>
      </c>
      <c r="C350" s="45" t="s">
        <v>94</v>
      </c>
      <c r="D350" s="102">
        <f aca="true" t="shared" si="60" ref="D350:I350">SUM(D351:D353)</f>
        <v>51248</v>
      </c>
      <c r="E350" s="102">
        <f t="shared" si="60"/>
        <v>55469</v>
      </c>
      <c r="F350" s="102">
        <f t="shared" si="60"/>
        <v>57972</v>
      </c>
      <c r="G350" s="102">
        <f t="shared" si="60"/>
        <v>59768</v>
      </c>
      <c r="H350" s="264">
        <f>SUM(H351:H353)</f>
        <v>57968</v>
      </c>
      <c r="I350" s="102">
        <f t="shared" si="60"/>
        <v>62159</v>
      </c>
      <c r="J350" s="102">
        <f>SUM(J351:J353)</f>
        <v>62159</v>
      </c>
      <c r="K350" s="102">
        <f>SUM(K351:K353)</f>
        <v>62159</v>
      </c>
    </row>
    <row r="351" spans="1:11" ht="12.75" outlineLevel="1">
      <c r="A351" s="25">
        <v>41</v>
      </c>
      <c r="B351" s="10">
        <v>611</v>
      </c>
      <c r="C351" s="46" t="s">
        <v>8</v>
      </c>
      <c r="D351" s="86">
        <v>41790</v>
      </c>
      <c r="E351" s="86">
        <v>48808</v>
      </c>
      <c r="F351" s="86">
        <v>50988</v>
      </c>
      <c r="G351" s="86">
        <v>59768</v>
      </c>
      <c r="H351" s="262">
        <v>50988</v>
      </c>
      <c r="I351" s="86">
        <v>62159</v>
      </c>
      <c r="J351" s="86">
        <v>62159</v>
      </c>
      <c r="K351" s="86">
        <v>62159</v>
      </c>
    </row>
    <row r="352" spans="1:11" ht="12.75" outlineLevel="1">
      <c r="A352" s="25">
        <v>41</v>
      </c>
      <c r="B352" s="10">
        <v>612</v>
      </c>
      <c r="C352" s="46" t="s">
        <v>9</v>
      </c>
      <c r="D352" s="86">
        <v>4058</v>
      </c>
      <c r="E352" s="86">
        <v>4261</v>
      </c>
      <c r="F352" s="86">
        <v>4584</v>
      </c>
      <c r="G352" s="86"/>
      <c r="H352" s="262">
        <v>4580</v>
      </c>
      <c r="I352" s="86"/>
      <c r="J352" s="86"/>
      <c r="K352" s="86"/>
    </row>
    <row r="353" spans="1:11" ht="12.75" outlineLevel="1">
      <c r="A353" s="25">
        <v>41</v>
      </c>
      <c r="B353" s="10">
        <v>614</v>
      </c>
      <c r="C353" s="46" t="s">
        <v>10</v>
      </c>
      <c r="D353" s="86">
        <v>5400</v>
      </c>
      <c r="E353" s="86">
        <v>2400</v>
      </c>
      <c r="F353" s="86">
        <v>2400</v>
      </c>
      <c r="G353" s="86"/>
      <c r="H353" s="262">
        <v>2400</v>
      </c>
      <c r="I353" s="86"/>
      <c r="J353" s="86"/>
      <c r="K353" s="86"/>
    </row>
    <row r="354" spans="1:11" ht="12.75">
      <c r="A354" s="25">
        <v>41</v>
      </c>
      <c r="B354" s="20">
        <v>620</v>
      </c>
      <c r="C354" s="45" t="s">
        <v>57</v>
      </c>
      <c r="D354" s="91">
        <f aca="true" t="shared" si="61" ref="D354:I354">SUM(D355:D362)</f>
        <v>18530</v>
      </c>
      <c r="E354" s="91">
        <f t="shared" si="61"/>
        <v>19507</v>
      </c>
      <c r="F354" s="91">
        <f t="shared" si="61"/>
        <v>20393</v>
      </c>
      <c r="G354" s="91">
        <f>SUM(G355:G362)</f>
        <v>21040</v>
      </c>
      <c r="H354" s="260">
        <f>SUM(H355:H362)</f>
        <v>20385</v>
      </c>
      <c r="I354" s="91">
        <f t="shared" si="61"/>
        <v>21880</v>
      </c>
      <c r="J354" s="91">
        <f>SUM(J355:J362)</f>
        <v>21880</v>
      </c>
      <c r="K354" s="91">
        <f>SUM(K355:K362)</f>
        <v>21880</v>
      </c>
    </row>
    <row r="355" spans="1:14" ht="12.75" outlineLevel="1">
      <c r="A355" s="25">
        <v>41</v>
      </c>
      <c r="B355" s="10" t="s">
        <v>13</v>
      </c>
      <c r="C355" s="46" t="s">
        <v>14</v>
      </c>
      <c r="D355" s="86">
        <v>5389</v>
      </c>
      <c r="E355" s="86">
        <v>5891</v>
      </c>
      <c r="F355" s="86">
        <v>6176</v>
      </c>
      <c r="G355" s="86">
        <v>5977</v>
      </c>
      <c r="H355" s="262">
        <v>5322</v>
      </c>
      <c r="I355" s="86">
        <v>6216</v>
      </c>
      <c r="J355" s="86">
        <v>6216</v>
      </c>
      <c r="K355" s="86">
        <v>6216</v>
      </c>
      <c r="M355" s="235"/>
      <c r="N355" s="236"/>
    </row>
    <row r="356" spans="1:14" ht="12.75" outlineLevel="1">
      <c r="A356" s="25">
        <v>41</v>
      </c>
      <c r="B356" s="10">
        <v>625001</v>
      </c>
      <c r="C356" s="46" t="s">
        <v>203</v>
      </c>
      <c r="D356" s="86">
        <v>750</v>
      </c>
      <c r="E356" s="86">
        <v>826</v>
      </c>
      <c r="F356" s="86">
        <v>865</v>
      </c>
      <c r="G356" s="86">
        <v>837</v>
      </c>
      <c r="H356" s="262">
        <v>837</v>
      </c>
      <c r="I356" s="86">
        <v>870</v>
      </c>
      <c r="J356" s="86">
        <v>870</v>
      </c>
      <c r="K356" s="86">
        <v>870</v>
      </c>
      <c r="M356" s="235"/>
      <c r="N356" s="236"/>
    </row>
    <row r="357" spans="1:14" ht="12.75" outlineLevel="1">
      <c r="A357" s="25">
        <v>41</v>
      </c>
      <c r="B357" s="10">
        <v>625002</v>
      </c>
      <c r="C357" s="46" t="s">
        <v>16</v>
      </c>
      <c r="D357" s="86">
        <v>7668</v>
      </c>
      <c r="E357" s="86">
        <v>7908</v>
      </c>
      <c r="F357" s="86">
        <v>8090</v>
      </c>
      <c r="G357" s="86">
        <v>8368</v>
      </c>
      <c r="H357" s="262">
        <v>8368</v>
      </c>
      <c r="I357" s="86">
        <v>8702</v>
      </c>
      <c r="J357" s="86">
        <v>8702</v>
      </c>
      <c r="K357" s="86">
        <v>8702</v>
      </c>
      <c r="M357" s="235"/>
      <c r="N357" s="236"/>
    </row>
    <row r="358" spans="1:14" ht="12.75" outlineLevel="1">
      <c r="A358" s="25">
        <v>41</v>
      </c>
      <c r="B358" s="10">
        <v>625003</v>
      </c>
      <c r="C358" s="46" t="s">
        <v>17</v>
      </c>
      <c r="D358" s="86">
        <v>438</v>
      </c>
      <c r="E358" s="86">
        <v>478</v>
      </c>
      <c r="F358" s="86">
        <v>505</v>
      </c>
      <c r="G358" s="86">
        <v>478</v>
      </c>
      <c r="H358" s="262">
        <v>478</v>
      </c>
      <c r="I358" s="86">
        <v>497</v>
      </c>
      <c r="J358" s="86">
        <v>497</v>
      </c>
      <c r="K358" s="86">
        <v>497</v>
      </c>
      <c r="M358" s="235"/>
      <c r="N358" s="236"/>
    </row>
    <row r="359" spans="1:14" ht="12.75" outlineLevel="1">
      <c r="A359" s="25">
        <v>41</v>
      </c>
      <c r="B359" s="10">
        <v>625004</v>
      </c>
      <c r="C359" s="46" t="s">
        <v>18</v>
      </c>
      <c r="D359" s="86">
        <v>1162</v>
      </c>
      <c r="E359" s="86">
        <v>1063</v>
      </c>
      <c r="F359" s="86">
        <v>1222</v>
      </c>
      <c r="G359" s="86">
        <v>1793</v>
      </c>
      <c r="H359" s="262">
        <v>1793</v>
      </c>
      <c r="I359" s="86">
        <v>1865</v>
      </c>
      <c r="J359" s="86">
        <v>1865</v>
      </c>
      <c r="K359" s="86">
        <v>1865</v>
      </c>
      <c r="M359" s="235"/>
      <c r="N359" s="236"/>
    </row>
    <row r="360" spans="1:14" ht="12.75" outlineLevel="1">
      <c r="A360" s="25">
        <v>41</v>
      </c>
      <c r="B360" s="10">
        <v>625005</v>
      </c>
      <c r="C360" s="46" t="s">
        <v>204</v>
      </c>
      <c r="D360" s="86">
        <v>385</v>
      </c>
      <c r="E360" s="86">
        <v>354</v>
      </c>
      <c r="F360" s="86">
        <v>407</v>
      </c>
      <c r="G360" s="86">
        <v>598</v>
      </c>
      <c r="H360" s="262">
        <v>598</v>
      </c>
      <c r="I360" s="86">
        <v>622</v>
      </c>
      <c r="J360" s="86">
        <v>622</v>
      </c>
      <c r="K360" s="86">
        <v>622</v>
      </c>
      <c r="M360" s="235"/>
      <c r="N360" s="236"/>
    </row>
    <row r="361" spans="1:14" ht="12.75" outlineLevel="1">
      <c r="A361" s="25">
        <v>41</v>
      </c>
      <c r="B361" s="10">
        <v>625007</v>
      </c>
      <c r="C361" s="46" t="s">
        <v>205</v>
      </c>
      <c r="D361" s="86">
        <v>2602</v>
      </c>
      <c r="E361" s="86">
        <v>2838</v>
      </c>
      <c r="F361" s="86">
        <v>2972</v>
      </c>
      <c r="G361" s="86">
        <v>2839</v>
      </c>
      <c r="H361" s="262">
        <v>2839</v>
      </c>
      <c r="I361" s="86">
        <v>2953</v>
      </c>
      <c r="J361" s="86">
        <v>2953</v>
      </c>
      <c r="K361" s="86">
        <v>2953</v>
      </c>
      <c r="M361" s="235"/>
      <c r="N361" s="236"/>
    </row>
    <row r="362" spans="1:14" ht="12.75" outlineLevel="1">
      <c r="A362" s="25">
        <v>41</v>
      </c>
      <c r="B362" s="10">
        <v>625006</v>
      </c>
      <c r="C362" s="46" t="s">
        <v>21</v>
      </c>
      <c r="D362" s="86">
        <v>136</v>
      </c>
      <c r="E362" s="86">
        <v>149</v>
      </c>
      <c r="F362" s="86">
        <v>156</v>
      </c>
      <c r="G362" s="86">
        <v>150</v>
      </c>
      <c r="H362" s="262">
        <v>150</v>
      </c>
      <c r="I362" s="86">
        <v>155</v>
      </c>
      <c r="J362" s="86">
        <v>155</v>
      </c>
      <c r="K362" s="86">
        <v>155</v>
      </c>
      <c r="N362" s="236"/>
    </row>
    <row r="363" spans="1:14" ht="12.75">
      <c r="A363" s="25">
        <v>41</v>
      </c>
      <c r="B363" s="20">
        <v>630</v>
      </c>
      <c r="C363" s="45" t="s">
        <v>22</v>
      </c>
      <c r="D363" s="102">
        <f>D364+D366+D373+D381+D386</f>
        <v>15143</v>
      </c>
      <c r="E363" s="102">
        <f>E364+E366+E373+E381+E386+E385</f>
        <v>14824</v>
      </c>
      <c r="F363" s="102">
        <f>F364+F366+F373+F381+F386+F385</f>
        <v>14795</v>
      </c>
      <c r="G363" s="102">
        <f>G364+G366+G373+G381+G386</f>
        <v>14483</v>
      </c>
      <c r="H363" s="264">
        <f>H364+H366+H373+H381+H386+H385</f>
        <v>18403</v>
      </c>
      <c r="I363" s="102">
        <f>I364+I366+I373+I381+I386</f>
        <v>20915</v>
      </c>
      <c r="J363" s="102">
        <f>J364+J366+J373+J381+J386</f>
        <v>20915</v>
      </c>
      <c r="K363" s="102">
        <f>K364+K366+K373+K381+K386</f>
        <v>20915</v>
      </c>
      <c r="N363" s="236"/>
    </row>
    <row r="364" spans="1:11" ht="12.75">
      <c r="A364" s="25">
        <v>41</v>
      </c>
      <c r="B364" s="20">
        <v>631</v>
      </c>
      <c r="C364" s="45" t="s">
        <v>23</v>
      </c>
      <c r="D364" s="102">
        <f aca="true" t="shared" si="62" ref="D364:K364">SUM(D365)</f>
        <v>5</v>
      </c>
      <c r="E364" s="102">
        <f t="shared" si="62"/>
        <v>5</v>
      </c>
      <c r="F364" s="102">
        <f>SUM(F365)</f>
        <v>0</v>
      </c>
      <c r="G364" s="102">
        <f>SUM(G365)</f>
        <v>50</v>
      </c>
      <c r="H364" s="264">
        <f>SUM(H365)</f>
        <v>0</v>
      </c>
      <c r="I364" s="102">
        <f t="shared" si="62"/>
        <v>50</v>
      </c>
      <c r="J364" s="102">
        <f t="shared" si="62"/>
        <v>50</v>
      </c>
      <c r="K364" s="102">
        <f t="shared" si="62"/>
        <v>50</v>
      </c>
    </row>
    <row r="365" spans="2:11" ht="12.75">
      <c r="B365" s="10">
        <v>631001</v>
      </c>
      <c r="C365" s="46" t="s">
        <v>24</v>
      </c>
      <c r="D365" s="86">
        <v>5</v>
      </c>
      <c r="E365" s="86">
        <v>5</v>
      </c>
      <c r="F365" s="86">
        <v>0</v>
      </c>
      <c r="G365" s="86">
        <v>50</v>
      </c>
      <c r="H365" s="262">
        <v>0</v>
      </c>
      <c r="I365" s="86">
        <v>50</v>
      </c>
      <c r="J365" s="86">
        <v>50</v>
      </c>
      <c r="K365" s="86">
        <v>50</v>
      </c>
    </row>
    <row r="366" spans="1:11" ht="12.75">
      <c r="A366" s="25">
        <v>41</v>
      </c>
      <c r="B366" s="20">
        <v>632</v>
      </c>
      <c r="C366" s="45" t="s">
        <v>25</v>
      </c>
      <c r="D366" s="102">
        <f>SUM(D367:D371)</f>
        <v>238</v>
      </c>
      <c r="E366" s="102">
        <f>SUM(E367:E371)</f>
        <v>4864</v>
      </c>
      <c r="F366" s="102">
        <f>SUM(F367:F371)</f>
        <v>5067</v>
      </c>
      <c r="G366" s="102">
        <f>SUM(G367:G371)</f>
        <v>4900</v>
      </c>
      <c r="H366" s="264">
        <f>SUM(H367:H371)</f>
        <v>5065</v>
      </c>
      <c r="I366" s="102">
        <f>SUM(I367:I372)</f>
        <v>6800</v>
      </c>
      <c r="J366" s="102">
        <f>SUM(J367:J372)</f>
        <v>6800</v>
      </c>
      <c r="K366" s="102">
        <f>SUM(K367:K372)</f>
        <v>6800</v>
      </c>
    </row>
    <row r="367" spans="1:11" ht="12.75" outlineLevel="1">
      <c r="A367" s="25">
        <v>41</v>
      </c>
      <c r="B367" s="10">
        <v>632001</v>
      </c>
      <c r="C367" s="46" t="s">
        <v>26</v>
      </c>
      <c r="D367" s="86"/>
      <c r="E367" s="86">
        <v>3552</v>
      </c>
      <c r="F367" s="86">
        <v>3739</v>
      </c>
      <c r="G367" s="86">
        <v>1800</v>
      </c>
      <c r="H367" s="262">
        <v>3739</v>
      </c>
      <c r="I367" s="86">
        <v>1800</v>
      </c>
      <c r="J367" s="86">
        <v>1800</v>
      </c>
      <c r="K367" s="86">
        <v>1800</v>
      </c>
    </row>
    <row r="368" spans="1:11" ht="12.75" outlineLevel="1">
      <c r="A368" s="25">
        <v>41</v>
      </c>
      <c r="B368" s="10">
        <v>632001</v>
      </c>
      <c r="C368" s="46" t="s">
        <v>27</v>
      </c>
      <c r="D368" s="86"/>
      <c r="E368" s="86"/>
      <c r="F368" s="86">
        <v>435</v>
      </c>
      <c r="G368" s="86">
        <v>2050</v>
      </c>
      <c r="H368" s="262">
        <v>0</v>
      </c>
      <c r="I368" s="86">
        <v>3000</v>
      </c>
      <c r="J368" s="86">
        <v>3000</v>
      </c>
      <c r="K368" s="86">
        <v>3000</v>
      </c>
    </row>
    <row r="369" spans="1:11" ht="12.75" outlineLevel="1">
      <c r="A369" s="25">
        <v>41</v>
      </c>
      <c r="B369" s="10">
        <v>632004</v>
      </c>
      <c r="C369" s="46" t="s">
        <v>117</v>
      </c>
      <c r="D369" s="86"/>
      <c r="E369" s="86"/>
      <c r="F369" s="86">
        <v>510</v>
      </c>
      <c r="G369" s="86"/>
      <c r="H369" s="262">
        <v>383</v>
      </c>
      <c r="I369" s="86"/>
      <c r="J369" s="86"/>
      <c r="K369" s="86"/>
    </row>
    <row r="370" spans="1:11" ht="12.75" outlineLevel="1">
      <c r="A370" s="25">
        <v>41</v>
      </c>
      <c r="B370" s="10">
        <v>632002</v>
      </c>
      <c r="C370" s="46" t="s">
        <v>28</v>
      </c>
      <c r="D370" s="86">
        <v>105</v>
      </c>
      <c r="E370" s="86">
        <v>534</v>
      </c>
      <c r="F370" s="86"/>
      <c r="G370" s="86">
        <v>800</v>
      </c>
      <c r="H370" s="262">
        <v>435</v>
      </c>
      <c r="I370" s="86">
        <v>800</v>
      </c>
      <c r="J370" s="86">
        <v>800</v>
      </c>
      <c r="K370" s="86">
        <v>800</v>
      </c>
    </row>
    <row r="371" spans="1:11" ht="12.75" outlineLevel="1">
      <c r="A371" s="25">
        <v>41</v>
      </c>
      <c r="B371" s="10">
        <v>632003</v>
      </c>
      <c r="C371" s="46" t="s">
        <v>29</v>
      </c>
      <c r="D371" s="86">
        <v>133</v>
      </c>
      <c r="E371" s="86">
        <v>778</v>
      </c>
      <c r="F371" s="86">
        <v>383</v>
      </c>
      <c r="G371" s="86">
        <v>250</v>
      </c>
      <c r="H371" s="262">
        <v>508</v>
      </c>
      <c r="I371" s="86">
        <v>600</v>
      </c>
      <c r="J371" s="86">
        <v>600</v>
      </c>
      <c r="K371" s="86">
        <v>600</v>
      </c>
    </row>
    <row r="372" spans="1:11" ht="12.75" outlineLevel="1">
      <c r="A372" s="25">
        <v>41</v>
      </c>
      <c r="B372" s="10">
        <v>632004</v>
      </c>
      <c r="C372" s="46" t="s">
        <v>263</v>
      </c>
      <c r="D372" s="86"/>
      <c r="E372" s="86"/>
      <c r="F372" s="86"/>
      <c r="G372" s="86"/>
      <c r="H372" s="262"/>
      <c r="I372" s="86">
        <v>600</v>
      </c>
      <c r="J372" s="86">
        <v>600</v>
      </c>
      <c r="K372" s="86">
        <v>600</v>
      </c>
    </row>
    <row r="373" spans="1:11" ht="12.75">
      <c r="A373" s="25">
        <v>41</v>
      </c>
      <c r="B373" s="20">
        <v>633</v>
      </c>
      <c r="C373" s="45" t="s">
        <v>30</v>
      </c>
      <c r="D373" s="102">
        <f aca="true" t="shared" si="63" ref="D373:K373">SUM(D374:D380)</f>
        <v>9299</v>
      </c>
      <c r="E373" s="102">
        <f t="shared" si="63"/>
        <v>3461</v>
      </c>
      <c r="F373" s="102">
        <f t="shared" si="63"/>
        <v>3562</v>
      </c>
      <c r="G373" s="102">
        <f t="shared" si="63"/>
        <v>3050</v>
      </c>
      <c r="H373" s="264">
        <f t="shared" si="63"/>
        <v>4628</v>
      </c>
      <c r="I373" s="102">
        <f t="shared" si="63"/>
        <v>7582</v>
      </c>
      <c r="J373" s="102">
        <f t="shared" si="63"/>
        <v>7582</v>
      </c>
      <c r="K373" s="102">
        <f t="shared" si="63"/>
        <v>7582</v>
      </c>
    </row>
    <row r="374" spans="1:11" ht="12.75" outlineLevel="1">
      <c r="A374" s="12">
        <v>41</v>
      </c>
      <c r="B374" s="10">
        <v>633001</v>
      </c>
      <c r="C374" s="46" t="s">
        <v>95</v>
      </c>
      <c r="D374" s="86">
        <v>6</v>
      </c>
      <c r="E374" s="86">
        <v>5</v>
      </c>
      <c r="F374" s="86">
        <v>9</v>
      </c>
      <c r="G374" s="86"/>
      <c r="H374" s="262">
        <v>8</v>
      </c>
      <c r="I374" s="86">
        <v>500</v>
      </c>
      <c r="J374" s="86">
        <v>500</v>
      </c>
      <c r="K374" s="86">
        <v>500</v>
      </c>
    </row>
    <row r="375" spans="1:11" ht="12.75" outlineLevel="1">
      <c r="A375" s="12">
        <v>41</v>
      </c>
      <c r="B375" s="10">
        <v>633004</v>
      </c>
      <c r="C375" s="46" t="s">
        <v>76</v>
      </c>
      <c r="D375" s="86">
        <v>4</v>
      </c>
      <c r="E375" s="86">
        <v>88</v>
      </c>
      <c r="F375" s="86">
        <v>18</v>
      </c>
      <c r="G375" s="86"/>
      <c r="H375" s="262">
        <v>17</v>
      </c>
      <c r="I375" s="86">
        <v>1200</v>
      </c>
      <c r="J375" s="86">
        <v>1200</v>
      </c>
      <c r="K375" s="86">
        <v>1200</v>
      </c>
    </row>
    <row r="376" spans="1:11" ht="12.75" outlineLevel="1">
      <c r="A376" s="12">
        <v>41</v>
      </c>
      <c r="B376" s="10">
        <v>633006</v>
      </c>
      <c r="C376" s="46" t="s">
        <v>33</v>
      </c>
      <c r="D376" s="86">
        <v>294</v>
      </c>
      <c r="E376" s="86">
        <v>597</v>
      </c>
      <c r="F376" s="86">
        <v>622</v>
      </c>
      <c r="G376" s="86">
        <v>2000</v>
      </c>
      <c r="H376" s="262">
        <v>620</v>
      </c>
      <c r="I376" s="86">
        <v>2000</v>
      </c>
      <c r="J376" s="86">
        <v>2000</v>
      </c>
      <c r="K376" s="86">
        <v>2000</v>
      </c>
    </row>
    <row r="377" spans="1:11" ht="12.75" outlineLevel="1">
      <c r="A377" s="12">
        <v>41</v>
      </c>
      <c r="B377" s="10">
        <v>633009</v>
      </c>
      <c r="C377" s="46" t="s">
        <v>86</v>
      </c>
      <c r="D377" s="86">
        <v>99</v>
      </c>
      <c r="E377" s="86">
        <v>365</v>
      </c>
      <c r="F377" s="86">
        <v>265</v>
      </c>
      <c r="G377" s="86">
        <v>1000</v>
      </c>
      <c r="H377" s="262">
        <v>2475</v>
      </c>
      <c r="I377" s="86">
        <v>1000</v>
      </c>
      <c r="J377" s="86">
        <v>1000</v>
      </c>
      <c r="K377" s="86">
        <v>1000</v>
      </c>
    </row>
    <row r="378" spans="1:11" ht="12.75" outlineLevel="1">
      <c r="A378" s="12">
        <v>41</v>
      </c>
      <c r="B378" s="10">
        <v>633010</v>
      </c>
      <c r="C378" s="46" t="s">
        <v>173</v>
      </c>
      <c r="D378" s="86">
        <v>6509</v>
      </c>
      <c r="E378" s="86">
        <v>290</v>
      </c>
      <c r="F378" s="86">
        <v>2605</v>
      </c>
      <c r="G378" s="86"/>
      <c r="H378" s="262">
        <v>1465</v>
      </c>
      <c r="I378" s="86">
        <v>500</v>
      </c>
      <c r="J378" s="86">
        <v>500</v>
      </c>
      <c r="K378" s="86">
        <v>500</v>
      </c>
    </row>
    <row r="379" spans="1:11" ht="12.75" outlineLevel="1">
      <c r="A379" s="12">
        <v>41</v>
      </c>
      <c r="B379" s="10">
        <v>633009</v>
      </c>
      <c r="C379" s="46" t="s">
        <v>206</v>
      </c>
      <c r="D379" s="86">
        <v>2387</v>
      </c>
      <c r="E379" s="86">
        <v>2116</v>
      </c>
      <c r="F379" s="86"/>
      <c r="G379" s="86"/>
      <c r="H379" s="262"/>
      <c r="I379" s="86">
        <v>2182</v>
      </c>
      <c r="J379" s="86">
        <v>2182</v>
      </c>
      <c r="K379" s="86">
        <v>2182</v>
      </c>
    </row>
    <row r="380" spans="1:11" ht="12.75" outlineLevel="1">
      <c r="A380" s="25">
        <v>41</v>
      </c>
      <c r="B380" s="10">
        <v>633013</v>
      </c>
      <c r="C380" s="46" t="s">
        <v>96</v>
      </c>
      <c r="D380" s="86"/>
      <c r="E380" s="86"/>
      <c r="F380" s="86">
        <v>43</v>
      </c>
      <c r="G380" s="86">
        <v>50</v>
      </c>
      <c r="H380" s="262">
        <v>43</v>
      </c>
      <c r="I380" s="86">
        <v>200</v>
      </c>
      <c r="J380" s="86">
        <v>200</v>
      </c>
      <c r="K380" s="86">
        <v>200</v>
      </c>
    </row>
    <row r="381" spans="1:11" ht="12.75">
      <c r="A381" s="25">
        <v>41</v>
      </c>
      <c r="B381" s="20">
        <v>635</v>
      </c>
      <c r="C381" s="45" t="s">
        <v>37</v>
      </c>
      <c r="D381" s="102">
        <f aca="true" t="shared" si="64" ref="D381:I381">SUM(D382:D384)</f>
        <v>229</v>
      </c>
      <c r="E381" s="102">
        <f t="shared" si="64"/>
        <v>245</v>
      </c>
      <c r="F381" s="102">
        <f t="shared" si="64"/>
        <v>208</v>
      </c>
      <c r="G381" s="102">
        <f t="shared" si="64"/>
        <v>1500</v>
      </c>
      <c r="H381" s="264">
        <f>SUM(H382:H384)</f>
        <v>2663</v>
      </c>
      <c r="I381" s="102">
        <f t="shared" si="64"/>
        <v>1500</v>
      </c>
      <c r="J381" s="102">
        <f>SUM(J382:J384)</f>
        <v>1500</v>
      </c>
      <c r="K381" s="102">
        <f>SUM(K382:K384)</f>
        <v>1500</v>
      </c>
    </row>
    <row r="382" spans="1:11" ht="12.75" outlineLevel="1">
      <c r="A382" s="25">
        <v>41</v>
      </c>
      <c r="B382" s="10">
        <v>635004</v>
      </c>
      <c r="C382" s="46" t="s">
        <v>40</v>
      </c>
      <c r="D382" s="86">
        <v>21</v>
      </c>
      <c r="E382" s="86">
        <v>41</v>
      </c>
      <c r="F382" s="86"/>
      <c r="G382" s="86">
        <v>1000</v>
      </c>
      <c r="H382" s="262">
        <v>2211</v>
      </c>
      <c r="I382" s="86">
        <v>1000</v>
      </c>
      <c r="J382" s="86">
        <v>1000</v>
      </c>
      <c r="K382" s="86">
        <v>1000</v>
      </c>
    </row>
    <row r="383" spans="1:11" ht="12.75" outlineLevel="1">
      <c r="A383" s="25">
        <v>41</v>
      </c>
      <c r="B383" s="10">
        <v>635005</v>
      </c>
      <c r="C383" s="46" t="s">
        <v>41</v>
      </c>
      <c r="D383" s="86"/>
      <c r="E383" s="86">
        <v>204</v>
      </c>
      <c r="F383" s="86"/>
      <c r="G383" s="86"/>
      <c r="H383" s="262">
        <v>208</v>
      </c>
      <c r="I383" s="86"/>
      <c r="J383" s="86"/>
      <c r="K383" s="86"/>
    </row>
    <row r="384" spans="1:11" ht="12.75" outlineLevel="1">
      <c r="A384" s="25"/>
      <c r="B384" s="10">
        <v>635006</v>
      </c>
      <c r="C384" s="46" t="s">
        <v>42</v>
      </c>
      <c r="D384" s="86">
        <v>208</v>
      </c>
      <c r="E384" s="86"/>
      <c r="F384" s="86">
        <v>208</v>
      </c>
      <c r="G384" s="86">
        <v>500</v>
      </c>
      <c r="H384" s="262">
        <v>244</v>
      </c>
      <c r="I384" s="86">
        <v>500</v>
      </c>
      <c r="J384" s="86">
        <v>500</v>
      </c>
      <c r="K384" s="86">
        <v>500</v>
      </c>
    </row>
    <row r="385" spans="1:11" ht="12.75">
      <c r="A385" s="12">
        <v>41</v>
      </c>
      <c r="B385" s="20">
        <v>636002</v>
      </c>
      <c r="C385" s="45" t="s">
        <v>108</v>
      </c>
      <c r="D385" s="102"/>
      <c r="E385" s="102">
        <v>40</v>
      </c>
      <c r="F385" s="102">
        <v>0</v>
      </c>
      <c r="G385" s="102">
        <v>0</v>
      </c>
      <c r="H385" s="264">
        <v>56</v>
      </c>
      <c r="I385" s="102">
        <v>0</v>
      </c>
      <c r="J385" s="102">
        <v>0</v>
      </c>
      <c r="K385" s="102">
        <v>0</v>
      </c>
    </row>
    <row r="386" spans="1:11" ht="12.75">
      <c r="A386" s="12">
        <v>41</v>
      </c>
      <c r="B386" s="20">
        <v>637</v>
      </c>
      <c r="C386" s="45" t="s">
        <v>43</v>
      </c>
      <c r="D386" s="102">
        <f aca="true" t="shared" si="65" ref="D386:I386">SUM(D387:D394)</f>
        <v>5372</v>
      </c>
      <c r="E386" s="102">
        <f t="shared" si="65"/>
        <v>6209</v>
      </c>
      <c r="F386" s="102">
        <f t="shared" si="65"/>
        <v>5958</v>
      </c>
      <c r="G386" s="102">
        <f>SUM(G387:G394)</f>
        <v>4983</v>
      </c>
      <c r="H386" s="264">
        <f>SUM(H387:H394)</f>
        <v>5991</v>
      </c>
      <c r="I386" s="102">
        <f t="shared" si="65"/>
        <v>4983</v>
      </c>
      <c r="J386" s="102">
        <f>SUM(J387:J394)</f>
        <v>4983</v>
      </c>
      <c r="K386" s="102">
        <f>SUM(K387:K394)</f>
        <v>4983</v>
      </c>
    </row>
    <row r="387" spans="1:11" ht="12.75" outlineLevel="1">
      <c r="A387" s="12">
        <v>41</v>
      </c>
      <c r="B387" s="10">
        <v>637001</v>
      </c>
      <c r="C387" s="46" t="s">
        <v>97</v>
      </c>
      <c r="D387" s="89"/>
      <c r="E387" s="89">
        <v>20</v>
      </c>
      <c r="F387" s="89">
        <v>170</v>
      </c>
      <c r="G387" s="86"/>
      <c r="H387" s="262">
        <v>170</v>
      </c>
      <c r="I387" s="86">
        <v>0</v>
      </c>
      <c r="J387" s="86">
        <v>0</v>
      </c>
      <c r="K387" s="86">
        <v>0</v>
      </c>
    </row>
    <row r="388" spans="1:11" ht="12.75" outlineLevel="1">
      <c r="A388" s="12">
        <v>41</v>
      </c>
      <c r="B388" s="10">
        <v>637004</v>
      </c>
      <c r="C388" s="46" t="s">
        <v>45</v>
      </c>
      <c r="D388" s="89">
        <v>227</v>
      </c>
      <c r="E388" s="89">
        <v>727</v>
      </c>
      <c r="F388" s="89">
        <v>925</v>
      </c>
      <c r="G388" s="86">
        <v>1000</v>
      </c>
      <c r="H388" s="262">
        <v>925</v>
      </c>
      <c r="I388" s="86">
        <v>1000</v>
      </c>
      <c r="J388" s="86">
        <v>1000</v>
      </c>
      <c r="K388" s="86">
        <v>1000</v>
      </c>
    </row>
    <row r="389" spans="1:11" ht="12.75" outlineLevel="1">
      <c r="A389" s="12">
        <v>41</v>
      </c>
      <c r="B389" s="10">
        <v>637014</v>
      </c>
      <c r="C389" s="46" t="s">
        <v>98</v>
      </c>
      <c r="D389" s="89">
        <v>950</v>
      </c>
      <c r="E389" s="89">
        <v>1102</v>
      </c>
      <c r="F389" s="89">
        <v>1238</v>
      </c>
      <c r="G389" s="86">
        <v>950</v>
      </c>
      <c r="H389" s="262">
        <v>1238</v>
      </c>
      <c r="I389" s="86">
        <v>950</v>
      </c>
      <c r="J389" s="86">
        <v>950</v>
      </c>
      <c r="K389" s="86">
        <v>950</v>
      </c>
    </row>
    <row r="390" spans="1:11" ht="12.75" outlineLevel="1">
      <c r="A390" s="12">
        <v>41</v>
      </c>
      <c r="B390" s="49">
        <v>637012</v>
      </c>
      <c r="C390" s="49" t="s">
        <v>99</v>
      </c>
      <c r="D390" s="89">
        <v>643</v>
      </c>
      <c r="E390" s="89">
        <v>738</v>
      </c>
      <c r="F390" s="89">
        <v>659</v>
      </c>
      <c r="G390" s="86">
        <v>750</v>
      </c>
      <c r="H390" s="262">
        <v>749</v>
      </c>
      <c r="I390" s="86">
        <v>750</v>
      </c>
      <c r="J390" s="86">
        <v>750</v>
      </c>
      <c r="K390" s="86">
        <v>750</v>
      </c>
    </row>
    <row r="391" spans="1:11" ht="12.75" outlineLevel="1">
      <c r="A391" s="12">
        <v>41</v>
      </c>
      <c r="B391" s="49">
        <v>636002</v>
      </c>
      <c r="C391" s="49" t="s">
        <v>196</v>
      </c>
      <c r="D391" s="89">
        <v>40</v>
      </c>
      <c r="E391" s="89">
        <v>472</v>
      </c>
      <c r="F391" s="89">
        <v>56</v>
      </c>
      <c r="G391" s="86">
        <v>60</v>
      </c>
      <c r="H391" s="262">
        <v>0</v>
      </c>
      <c r="I391" s="86">
        <v>60</v>
      </c>
      <c r="J391" s="86">
        <v>60</v>
      </c>
      <c r="K391" s="86">
        <v>60</v>
      </c>
    </row>
    <row r="392" spans="1:11" ht="12.75" outlineLevel="1">
      <c r="A392" s="12">
        <v>41</v>
      </c>
      <c r="B392" s="49">
        <v>637015</v>
      </c>
      <c r="C392" s="49" t="s">
        <v>48</v>
      </c>
      <c r="D392" s="89"/>
      <c r="E392" s="89">
        <v>172</v>
      </c>
      <c r="F392" s="89">
        <v>172</v>
      </c>
      <c r="G392" s="86">
        <v>173</v>
      </c>
      <c r="H392" s="262">
        <v>172</v>
      </c>
      <c r="I392" s="86">
        <v>173</v>
      </c>
      <c r="J392" s="86">
        <v>173</v>
      </c>
      <c r="K392" s="86">
        <v>173</v>
      </c>
    </row>
    <row r="393" spans="1:11" ht="12.75" outlineLevel="1">
      <c r="A393" s="12">
        <v>41</v>
      </c>
      <c r="B393" s="49">
        <v>637027</v>
      </c>
      <c r="C393" s="49" t="s">
        <v>100</v>
      </c>
      <c r="D393" s="89">
        <v>2939</v>
      </c>
      <c r="E393" s="89">
        <v>2369</v>
      </c>
      <c r="F393" s="89">
        <v>2095</v>
      </c>
      <c r="G393" s="86">
        <v>1400</v>
      </c>
      <c r="H393" s="262">
        <v>2094</v>
      </c>
      <c r="I393" s="86">
        <v>1400</v>
      </c>
      <c r="J393" s="86">
        <v>1400</v>
      </c>
      <c r="K393" s="86">
        <v>1400</v>
      </c>
    </row>
    <row r="394" spans="1:11" ht="12.75">
      <c r="A394" s="25">
        <v>41</v>
      </c>
      <c r="B394" s="49">
        <v>637016</v>
      </c>
      <c r="C394" s="49" t="s">
        <v>101</v>
      </c>
      <c r="D394" s="89">
        <v>573</v>
      </c>
      <c r="E394" s="89">
        <v>609</v>
      </c>
      <c r="F394" s="89">
        <v>643</v>
      </c>
      <c r="G394" s="86">
        <v>650</v>
      </c>
      <c r="H394" s="262">
        <v>643</v>
      </c>
      <c r="I394" s="86">
        <v>650</v>
      </c>
      <c r="J394" s="86">
        <v>650</v>
      </c>
      <c r="K394" s="86">
        <v>650</v>
      </c>
    </row>
    <row r="395" spans="1:11" ht="12.75">
      <c r="A395" s="26">
        <v>41</v>
      </c>
      <c r="B395" s="50">
        <v>642015</v>
      </c>
      <c r="C395" s="50" t="s">
        <v>102</v>
      </c>
      <c r="D395" s="102">
        <v>355</v>
      </c>
      <c r="E395" s="102">
        <v>161</v>
      </c>
      <c r="F395" s="102">
        <v>238</v>
      </c>
      <c r="G395" s="102">
        <v>250</v>
      </c>
      <c r="H395" s="264">
        <v>250</v>
      </c>
      <c r="I395" s="102">
        <v>250</v>
      </c>
      <c r="J395" s="102">
        <v>250</v>
      </c>
      <c r="K395" s="102">
        <v>250</v>
      </c>
    </row>
    <row r="396" spans="1:10" ht="12.75">
      <c r="A396" s="26"/>
      <c r="B396" s="51"/>
      <c r="C396" s="51"/>
      <c r="J396" s="76"/>
    </row>
    <row r="397" spans="1:11" ht="23.25" customHeight="1">
      <c r="A397" s="211" t="s">
        <v>103</v>
      </c>
      <c r="B397" s="212"/>
      <c r="C397" s="213"/>
      <c r="D397" s="78" t="s">
        <v>178</v>
      </c>
      <c r="E397" s="78" t="s">
        <v>178</v>
      </c>
      <c r="F397" s="78" t="s">
        <v>178</v>
      </c>
      <c r="G397" s="78" t="s">
        <v>178</v>
      </c>
      <c r="H397" s="78" t="s">
        <v>178</v>
      </c>
      <c r="I397" s="78" t="s">
        <v>178</v>
      </c>
      <c r="J397" s="78" t="s">
        <v>178</v>
      </c>
      <c r="K397" s="78" t="s">
        <v>178</v>
      </c>
    </row>
    <row r="398" spans="1:11" ht="12.75">
      <c r="A398" s="35" t="s">
        <v>0</v>
      </c>
      <c r="B398" s="15" t="s">
        <v>1</v>
      </c>
      <c r="C398" s="4"/>
      <c r="D398" s="129" t="s">
        <v>199</v>
      </c>
      <c r="E398" s="129" t="s">
        <v>199</v>
      </c>
      <c r="F398" s="129" t="s">
        <v>199</v>
      </c>
      <c r="G398" s="5" t="s">
        <v>239</v>
      </c>
      <c r="H398" s="5" t="s">
        <v>250</v>
      </c>
      <c r="I398" s="5" t="s">
        <v>239</v>
      </c>
      <c r="J398" s="220" t="s">
        <v>239</v>
      </c>
      <c r="K398" s="253" t="s">
        <v>252</v>
      </c>
    </row>
    <row r="399" spans="1:11" ht="12.75">
      <c r="A399" s="37"/>
      <c r="B399" s="16"/>
      <c r="C399" s="7"/>
      <c r="D399" s="130" t="s">
        <v>229</v>
      </c>
      <c r="E399" s="130" t="s">
        <v>238</v>
      </c>
      <c r="F399" s="130">
        <v>2016</v>
      </c>
      <c r="G399" s="8" t="s">
        <v>240</v>
      </c>
      <c r="H399" s="8">
        <v>2017</v>
      </c>
      <c r="I399" s="8" t="s">
        <v>241</v>
      </c>
      <c r="J399" s="221" t="s">
        <v>242</v>
      </c>
      <c r="K399" s="254" t="s">
        <v>253</v>
      </c>
    </row>
    <row r="400" spans="1:11" ht="12.75">
      <c r="A400" s="12">
        <v>41</v>
      </c>
      <c r="B400" s="10">
        <v>223002</v>
      </c>
      <c r="C400" s="10" t="s">
        <v>71</v>
      </c>
      <c r="D400" s="86">
        <v>27281</v>
      </c>
      <c r="E400" s="86">
        <v>32653</v>
      </c>
      <c r="F400" s="86">
        <v>41016</v>
      </c>
      <c r="G400" s="86">
        <v>50000</v>
      </c>
      <c r="H400" s="243">
        <v>50000</v>
      </c>
      <c r="I400" s="86">
        <v>60000</v>
      </c>
      <c r="J400" s="145">
        <v>60000</v>
      </c>
      <c r="K400" s="11">
        <v>60000</v>
      </c>
    </row>
    <row r="401" spans="1:11" ht="12.75">
      <c r="A401" s="12">
        <v>41</v>
      </c>
      <c r="B401" s="10">
        <v>292012</v>
      </c>
      <c r="C401" s="10" t="s">
        <v>3</v>
      </c>
      <c r="D401" s="86">
        <v>73</v>
      </c>
      <c r="E401" s="86"/>
      <c r="F401" s="86">
        <v>479</v>
      </c>
      <c r="G401" s="86"/>
      <c r="H401" s="243"/>
      <c r="I401" s="86"/>
      <c r="J401" s="145"/>
      <c r="K401" s="31"/>
    </row>
    <row r="402" spans="1:11" ht="12.75">
      <c r="A402" s="12">
        <v>71</v>
      </c>
      <c r="B402" s="10">
        <v>311000</v>
      </c>
      <c r="C402" s="10" t="s">
        <v>249</v>
      </c>
      <c r="D402" s="86"/>
      <c r="E402" s="86"/>
      <c r="F402" s="86">
        <v>1000</v>
      </c>
      <c r="G402" s="86"/>
      <c r="H402" s="243"/>
      <c r="I402" s="86"/>
      <c r="J402" s="145"/>
      <c r="K402" s="31"/>
    </row>
    <row r="403" spans="1:11" ht="12.75">
      <c r="A403" s="13"/>
      <c r="B403" s="14"/>
      <c r="C403" s="14" t="s">
        <v>4</v>
      </c>
      <c r="D403" s="115">
        <f aca="true" t="shared" si="66" ref="D403:J403">SUM(D400:D401)</f>
        <v>27354</v>
      </c>
      <c r="E403" s="115">
        <f t="shared" si="66"/>
        <v>32653</v>
      </c>
      <c r="F403" s="115">
        <f>SUM(F400:F402)</f>
        <v>42495</v>
      </c>
      <c r="G403" s="155">
        <f t="shared" si="66"/>
        <v>50000</v>
      </c>
      <c r="H403" s="155">
        <f t="shared" si="66"/>
        <v>50000</v>
      </c>
      <c r="I403" s="155">
        <f t="shared" si="66"/>
        <v>60000</v>
      </c>
      <c r="J403" s="153">
        <f t="shared" si="66"/>
        <v>60000</v>
      </c>
      <c r="K403" s="257">
        <v>60000</v>
      </c>
    </row>
    <row r="404" spans="1:11" ht="12.75">
      <c r="A404" s="279"/>
      <c r="B404" s="280"/>
      <c r="C404" s="280"/>
      <c r="D404" s="286"/>
      <c r="E404" s="286"/>
      <c r="F404" s="286"/>
      <c r="G404" s="283"/>
      <c r="H404" s="283"/>
      <c r="I404" s="283"/>
      <c r="J404" s="283"/>
      <c r="K404" s="287"/>
    </row>
    <row r="405" spans="2:11" ht="12.75">
      <c r="B405" s="42"/>
      <c r="C405" s="42"/>
      <c r="D405" s="78" t="s">
        <v>178</v>
      </c>
      <c r="E405" s="78" t="s">
        <v>178</v>
      </c>
      <c r="F405" s="78" t="s">
        <v>178</v>
      </c>
      <c r="G405" s="78" t="s">
        <v>178</v>
      </c>
      <c r="H405" s="78" t="s">
        <v>178</v>
      </c>
      <c r="I405" s="78" t="s">
        <v>178</v>
      </c>
      <c r="J405" s="78" t="s">
        <v>178</v>
      </c>
      <c r="K405" s="78" t="s">
        <v>178</v>
      </c>
    </row>
    <row r="406" spans="1:11" ht="12.75">
      <c r="A406" s="35" t="s">
        <v>0</v>
      </c>
      <c r="B406" s="15"/>
      <c r="C406" s="28" t="s">
        <v>72</v>
      </c>
      <c r="D406" s="129" t="s">
        <v>199</v>
      </c>
      <c r="E406" s="129" t="s">
        <v>199</v>
      </c>
      <c r="F406" s="129" t="s">
        <v>199</v>
      </c>
      <c r="G406" s="5" t="s">
        <v>239</v>
      </c>
      <c r="H406" s="5" t="s">
        <v>250</v>
      </c>
      <c r="I406" s="5" t="s">
        <v>239</v>
      </c>
      <c r="J406" s="220" t="s">
        <v>239</v>
      </c>
      <c r="K406" s="253" t="s">
        <v>252</v>
      </c>
    </row>
    <row r="407" spans="1:11" ht="12.75">
      <c r="A407" s="37"/>
      <c r="B407" s="16"/>
      <c r="C407" s="29"/>
      <c r="D407" s="130" t="s">
        <v>229</v>
      </c>
      <c r="E407" s="130" t="s">
        <v>238</v>
      </c>
      <c r="F407" s="130">
        <v>2016</v>
      </c>
      <c r="G407" s="8" t="s">
        <v>240</v>
      </c>
      <c r="H407" s="8">
        <v>2017</v>
      </c>
      <c r="I407" s="8" t="s">
        <v>241</v>
      </c>
      <c r="J407" s="221" t="s">
        <v>242</v>
      </c>
      <c r="K407" s="254" t="s">
        <v>253</v>
      </c>
    </row>
    <row r="408" spans="1:11" ht="12.75">
      <c r="A408" s="13"/>
      <c r="B408" s="39"/>
      <c r="C408" s="16" t="s">
        <v>104</v>
      </c>
      <c r="D408" s="115">
        <f>SUM(D409)</f>
        <v>292228</v>
      </c>
      <c r="E408" s="115">
        <f>SUM(E409)</f>
        <v>330511</v>
      </c>
      <c r="F408" s="115">
        <f>SUM(F409)</f>
        <v>367695</v>
      </c>
      <c r="G408" s="115">
        <f>G411+G415+G424+G458</f>
        <v>436406</v>
      </c>
      <c r="H408" s="115">
        <f>H411+H415+H424+H458</f>
        <v>436406</v>
      </c>
      <c r="I408" s="115">
        <f>I411+I415+I424+I458</f>
        <v>501928</v>
      </c>
      <c r="J408" s="115">
        <f>J411+J415+J424+J458</f>
        <v>501928</v>
      </c>
      <c r="K408" s="115">
        <f>K411+K415+K424+K458</f>
        <v>501928</v>
      </c>
    </row>
    <row r="409" spans="1:12" ht="12.75">
      <c r="A409" s="25">
        <v>41</v>
      </c>
      <c r="B409" s="38" t="s">
        <v>105</v>
      </c>
      <c r="C409" s="44" t="s">
        <v>106</v>
      </c>
      <c r="D409" s="86">
        <f>D411+D415+D424+D458</f>
        <v>292228</v>
      </c>
      <c r="E409" s="86">
        <f>E411+E415+E424+E458</f>
        <v>330511</v>
      </c>
      <c r="F409" s="86">
        <f>F411+F415+F424+F458</f>
        <v>367695</v>
      </c>
      <c r="G409" s="86">
        <v>386406</v>
      </c>
      <c r="H409" s="262">
        <v>386406</v>
      </c>
      <c r="I409" s="86">
        <v>441928</v>
      </c>
      <c r="J409" s="86">
        <v>441928</v>
      </c>
      <c r="K409" s="86">
        <v>441928</v>
      </c>
      <c r="L409" s="237"/>
    </row>
    <row r="410" spans="1:11" ht="12.75">
      <c r="A410" s="25"/>
      <c r="B410" s="38">
        <v>630</v>
      </c>
      <c r="C410" s="44" t="s">
        <v>223</v>
      </c>
      <c r="D410" s="86"/>
      <c r="E410" s="86"/>
      <c r="F410" s="86"/>
      <c r="G410" s="86">
        <v>50000</v>
      </c>
      <c r="H410" s="262">
        <v>50000</v>
      </c>
      <c r="I410" s="86">
        <v>60000</v>
      </c>
      <c r="J410" s="86">
        <v>60000</v>
      </c>
      <c r="K410" s="86">
        <v>60000</v>
      </c>
    </row>
    <row r="411" spans="1:11" ht="12.75">
      <c r="A411" s="25">
        <v>41</v>
      </c>
      <c r="B411" s="20">
        <v>610</v>
      </c>
      <c r="C411" s="45" t="s">
        <v>185</v>
      </c>
      <c r="D411" s="102">
        <f aca="true" t="shared" si="67" ref="D411:K411">SUM(D412:D414)</f>
        <v>187648</v>
      </c>
      <c r="E411" s="102">
        <f t="shared" si="67"/>
        <v>211428</v>
      </c>
      <c r="F411" s="102">
        <f t="shared" si="67"/>
        <v>234811</v>
      </c>
      <c r="G411" s="102">
        <f t="shared" si="67"/>
        <v>231180</v>
      </c>
      <c r="H411" s="264">
        <f t="shared" si="67"/>
        <v>231180</v>
      </c>
      <c r="I411" s="102">
        <f t="shared" si="67"/>
        <v>288540</v>
      </c>
      <c r="J411" s="102">
        <f t="shared" si="67"/>
        <v>288540</v>
      </c>
      <c r="K411" s="102">
        <f t="shared" si="67"/>
        <v>288540</v>
      </c>
    </row>
    <row r="412" spans="1:11" ht="12.75" outlineLevel="1">
      <c r="A412" s="25">
        <v>41</v>
      </c>
      <c r="B412" s="10">
        <v>611</v>
      </c>
      <c r="C412" s="46" t="s">
        <v>8</v>
      </c>
      <c r="D412" s="86">
        <v>160556</v>
      </c>
      <c r="E412" s="86">
        <v>176271</v>
      </c>
      <c r="F412" s="86">
        <v>188998</v>
      </c>
      <c r="G412" s="86">
        <v>231180</v>
      </c>
      <c r="H412" s="262">
        <v>185371</v>
      </c>
      <c r="I412" s="86">
        <v>288540</v>
      </c>
      <c r="J412" s="86">
        <v>288540</v>
      </c>
      <c r="K412" s="86">
        <v>288540</v>
      </c>
    </row>
    <row r="413" spans="1:11" ht="12.75" outlineLevel="1">
      <c r="A413" s="25">
        <v>41</v>
      </c>
      <c r="B413" s="10">
        <v>612</v>
      </c>
      <c r="C413" s="46" t="s">
        <v>9</v>
      </c>
      <c r="D413" s="107">
        <v>12545</v>
      </c>
      <c r="E413" s="86">
        <v>14957</v>
      </c>
      <c r="F413" s="86">
        <v>17366</v>
      </c>
      <c r="G413" s="128"/>
      <c r="H413" s="262">
        <v>17364</v>
      </c>
      <c r="I413" s="128"/>
      <c r="J413" s="128"/>
      <c r="K413" s="128"/>
    </row>
    <row r="414" spans="1:11" ht="12.75" outlineLevel="1">
      <c r="A414" s="25">
        <v>41</v>
      </c>
      <c r="B414" s="10">
        <v>614</v>
      </c>
      <c r="C414" s="46" t="s">
        <v>10</v>
      </c>
      <c r="D414" s="107">
        <v>14547</v>
      </c>
      <c r="E414" s="86">
        <v>20200</v>
      </c>
      <c r="F414" s="86">
        <v>28447</v>
      </c>
      <c r="G414" s="86"/>
      <c r="H414" s="262">
        <v>28445</v>
      </c>
      <c r="I414" s="86"/>
      <c r="J414" s="86"/>
      <c r="K414" s="86"/>
    </row>
    <row r="415" spans="1:11" ht="12.75">
      <c r="A415" s="25">
        <v>41</v>
      </c>
      <c r="B415" s="20">
        <v>620</v>
      </c>
      <c r="C415" s="45" t="s">
        <v>184</v>
      </c>
      <c r="D415" s="102">
        <f aca="true" t="shared" si="68" ref="D415:I415">SUM(D416:D423)</f>
        <v>65281</v>
      </c>
      <c r="E415" s="102">
        <f t="shared" si="68"/>
        <v>73307</v>
      </c>
      <c r="F415" s="102">
        <f t="shared" si="68"/>
        <v>81074</v>
      </c>
      <c r="G415" s="102">
        <f t="shared" si="68"/>
        <v>81378</v>
      </c>
      <c r="H415" s="264">
        <f>SUM(H416:H423)</f>
        <v>81378</v>
      </c>
      <c r="I415" s="102">
        <f t="shared" si="68"/>
        <v>98750</v>
      </c>
      <c r="J415" s="102">
        <f>SUM(J416:J423)</f>
        <v>98750</v>
      </c>
      <c r="K415" s="102">
        <f>SUM(K416:K423)</f>
        <v>98750</v>
      </c>
    </row>
    <row r="416" spans="1:14" ht="12.75" outlineLevel="1">
      <c r="A416" s="25">
        <v>41</v>
      </c>
      <c r="B416" s="10" t="s">
        <v>13</v>
      </c>
      <c r="C416" s="46" t="s">
        <v>14</v>
      </c>
      <c r="D416" s="86">
        <v>18888</v>
      </c>
      <c r="E416" s="86">
        <v>21225</v>
      </c>
      <c r="F416" s="86">
        <v>23616</v>
      </c>
      <c r="G416" s="86">
        <v>23118</v>
      </c>
      <c r="H416" s="262">
        <v>23118</v>
      </c>
      <c r="I416" s="86">
        <v>38161</v>
      </c>
      <c r="J416" s="86">
        <v>38161</v>
      </c>
      <c r="K416" s="86">
        <v>38161</v>
      </c>
      <c r="M416" s="235"/>
      <c r="N416" s="236"/>
    </row>
    <row r="417" spans="1:14" ht="12.75" outlineLevel="1">
      <c r="A417" s="25">
        <v>41</v>
      </c>
      <c r="B417" s="10">
        <v>625001</v>
      </c>
      <c r="C417" s="46" t="s">
        <v>15</v>
      </c>
      <c r="D417" s="86">
        <v>2637</v>
      </c>
      <c r="E417" s="86">
        <v>2966</v>
      </c>
      <c r="F417" s="86">
        <v>3304</v>
      </c>
      <c r="G417" s="86">
        <v>3237</v>
      </c>
      <c r="H417" s="262">
        <v>3237</v>
      </c>
      <c r="I417" s="86">
        <v>3366</v>
      </c>
      <c r="J417" s="86">
        <v>3366</v>
      </c>
      <c r="K417" s="86">
        <v>3366</v>
      </c>
      <c r="M417" s="235"/>
      <c r="N417" s="236"/>
    </row>
    <row r="418" spans="1:14" ht="12.75" outlineLevel="1">
      <c r="A418" s="25">
        <v>41</v>
      </c>
      <c r="B418" s="10">
        <v>625002</v>
      </c>
      <c r="C418" s="46" t="s">
        <v>16</v>
      </c>
      <c r="D418" s="86">
        <v>26444</v>
      </c>
      <c r="E418" s="86">
        <v>29675</v>
      </c>
      <c r="F418" s="86">
        <v>33161</v>
      </c>
      <c r="G418" s="86">
        <v>32366</v>
      </c>
      <c r="H418" s="262">
        <v>32366</v>
      </c>
      <c r="I418" s="86">
        <v>33660</v>
      </c>
      <c r="J418" s="86">
        <v>33660</v>
      </c>
      <c r="K418" s="86">
        <v>33660</v>
      </c>
      <c r="M418" s="235"/>
      <c r="N418" s="236"/>
    </row>
    <row r="419" spans="1:14" ht="12.75" outlineLevel="1">
      <c r="A419" s="25">
        <v>41</v>
      </c>
      <c r="B419" s="10">
        <v>625003</v>
      </c>
      <c r="C419" s="46" t="s">
        <v>17</v>
      </c>
      <c r="D419" s="86">
        <v>1510</v>
      </c>
      <c r="E419" s="86">
        <v>1696</v>
      </c>
      <c r="F419" s="86">
        <v>1895</v>
      </c>
      <c r="G419" s="86">
        <v>1850</v>
      </c>
      <c r="H419" s="262">
        <v>1850</v>
      </c>
      <c r="I419" s="86">
        <v>1924</v>
      </c>
      <c r="J419" s="86">
        <v>1924</v>
      </c>
      <c r="K419" s="86">
        <v>1924</v>
      </c>
      <c r="M419" s="235"/>
      <c r="N419" s="236"/>
    </row>
    <row r="420" spans="1:14" ht="12.75" outlineLevel="1">
      <c r="A420" s="25">
        <v>41</v>
      </c>
      <c r="B420" s="10">
        <v>625004</v>
      </c>
      <c r="C420" s="46" t="s">
        <v>18</v>
      </c>
      <c r="D420" s="86">
        <v>4772</v>
      </c>
      <c r="E420" s="86">
        <v>5362</v>
      </c>
      <c r="F420" s="86">
        <v>5441</v>
      </c>
      <c r="G420" s="86">
        <v>6936</v>
      </c>
      <c r="H420" s="262">
        <v>6936</v>
      </c>
      <c r="I420" s="86">
        <v>7213</v>
      </c>
      <c r="J420" s="86">
        <v>7213</v>
      </c>
      <c r="K420" s="86">
        <v>7213</v>
      </c>
      <c r="M420" s="235"/>
      <c r="N420" s="236"/>
    </row>
    <row r="421" spans="1:14" ht="12.75" outlineLevel="1">
      <c r="A421" s="25">
        <v>41</v>
      </c>
      <c r="B421" s="10">
        <v>625005</v>
      </c>
      <c r="C421" s="46" t="s">
        <v>19</v>
      </c>
      <c r="D421" s="86">
        <v>1586</v>
      </c>
      <c r="E421" s="86">
        <v>1787</v>
      </c>
      <c r="F421" s="86">
        <v>1815</v>
      </c>
      <c r="G421" s="86">
        <v>2312</v>
      </c>
      <c r="H421" s="262">
        <v>2312</v>
      </c>
      <c r="I421" s="86">
        <v>2404</v>
      </c>
      <c r="J421" s="86">
        <v>2404</v>
      </c>
      <c r="K421" s="86">
        <v>2404</v>
      </c>
      <c r="M421" s="235"/>
      <c r="N421" s="236"/>
    </row>
    <row r="422" spans="1:14" ht="12.75" outlineLevel="1">
      <c r="A422" s="25">
        <v>41</v>
      </c>
      <c r="B422" s="10">
        <v>625007</v>
      </c>
      <c r="C422" s="46" t="s">
        <v>188</v>
      </c>
      <c r="D422" s="86">
        <v>8971</v>
      </c>
      <c r="E422" s="86">
        <v>10067</v>
      </c>
      <c r="F422" s="86">
        <v>11249</v>
      </c>
      <c r="G422" s="86">
        <v>10981</v>
      </c>
      <c r="H422" s="262">
        <v>10981</v>
      </c>
      <c r="I422" s="86">
        <v>11421</v>
      </c>
      <c r="J422" s="86">
        <v>11421</v>
      </c>
      <c r="K422" s="86">
        <v>11421</v>
      </c>
      <c r="M422" s="235"/>
      <c r="N422" s="236"/>
    </row>
    <row r="423" spans="1:14" ht="12.75" outlineLevel="1">
      <c r="A423" s="25">
        <v>41</v>
      </c>
      <c r="B423" s="10">
        <v>625006</v>
      </c>
      <c r="C423" s="46" t="s">
        <v>21</v>
      </c>
      <c r="D423" s="86">
        <v>473</v>
      </c>
      <c r="E423" s="86">
        <v>529</v>
      </c>
      <c r="F423" s="86">
        <v>593</v>
      </c>
      <c r="G423" s="86">
        <v>578</v>
      </c>
      <c r="H423" s="262">
        <v>578</v>
      </c>
      <c r="I423" s="86">
        <v>601</v>
      </c>
      <c r="J423" s="86">
        <v>601</v>
      </c>
      <c r="K423" s="86">
        <v>601</v>
      </c>
      <c r="N423" s="236"/>
    </row>
    <row r="424" spans="1:14" ht="12.75">
      <c r="A424" s="25">
        <v>41</v>
      </c>
      <c r="B424" s="20">
        <v>630</v>
      </c>
      <c r="C424" s="45" t="s">
        <v>22</v>
      </c>
      <c r="D424" s="112">
        <f aca="true" t="shared" si="69" ref="D424:I424">D425+D427+D433+D442+D447+D449</f>
        <v>38874</v>
      </c>
      <c r="E424" s="112">
        <f t="shared" si="69"/>
        <v>45492</v>
      </c>
      <c r="F424" s="112">
        <f t="shared" si="69"/>
        <v>51193</v>
      </c>
      <c r="G424" s="112">
        <f t="shared" si="69"/>
        <v>123548</v>
      </c>
      <c r="H424" s="274">
        <f>H425+H427+H433+H442+H447+H449</f>
        <v>123231</v>
      </c>
      <c r="I424" s="112">
        <f t="shared" si="69"/>
        <v>114338</v>
      </c>
      <c r="J424" s="112">
        <f>J425+J427+J433+J442+J447+J449</f>
        <v>114338</v>
      </c>
      <c r="K424" s="112">
        <f>K425+K427+K433+K442+K447+K449</f>
        <v>114338</v>
      </c>
      <c r="N424" s="236"/>
    </row>
    <row r="425" spans="1:11" ht="12.75">
      <c r="A425" s="25">
        <v>41</v>
      </c>
      <c r="B425" s="20">
        <v>631</v>
      </c>
      <c r="C425" s="45" t="s">
        <v>23</v>
      </c>
      <c r="D425" s="91">
        <f aca="true" t="shared" si="70" ref="D425:K425">SUM(D426)</f>
        <v>0</v>
      </c>
      <c r="E425" s="91">
        <f t="shared" si="70"/>
        <v>99</v>
      </c>
      <c r="F425" s="91">
        <f t="shared" si="70"/>
        <v>0</v>
      </c>
      <c r="G425" s="102">
        <f t="shared" si="70"/>
        <v>300</v>
      </c>
      <c r="H425" s="264">
        <f t="shared" si="70"/>
        <v>0</v>
      </c>
      <c r="I425" s="102">
        <f t="shared" si="70"/>
        <v>300</v>
      </c>
      <c r="J425" s="102">
        <f t="shared" si="70"/>
        <v>300</v>
      </c>
      <c r="K425" s="102">
        <f t="shared" si="70"/>
        <v>300</v>
      </c>
    </row>
    <row r="426" spans="1:11" ht="12.75">
      <c r="A426" s="25">
        <v>41</v>
      </c>
      <c r="B426" s="10">
        <v>631001</v>
      </c>
      <c r="C426" s="46" t="s">
        <v>24</v>
      </c>
      <c r="D426" s="86">
        <v>0</v>
      </c>
      <c r="E426" s="86">
        <v>99</v>
      </c>
      <c r="F426" s="86">
        <v>0</v>
      </c>
      <c r="G426" s="86">
        <v>300</v>
      </c>
      <c r="H426" s="262">
        <v>0</v>
      </c>
      <c r="I426" s="86">
        <v>300</v>
      </c>
      <c r="J426" s="86">
        <v>300</v>
      </c>
      <c r="K426" s="86">
        <v>300</v>
      </c>
    </row>
    <row r="427" spans="1:11" ht="12.75">
      <c r="A427" s="25">
        <v>41</v>
      </c>
      <c r="B427" s="20">
        <v>632</v>
      </c>
      <c r="C427" s="45" t="s">
        <v>183</v>
      </c>
      <c r="D427" s="91">
        <f aca="true" t="shared" si="71" ref="D427:I427">SUM(D428:D432)</f>
        <v>459</v>
      </c>
      <c r="E427" s="91">
        <f t="shared" si="71"/>
        <v>8029</v>
      </c>
      <c r="F427" s="91">
        <f t="shared" si="71"/>
        <v>8763</v>
      </c>
      <c r="G427" s="91">
        <f>SUM(G428:G432)</f>
        <v>8750</v>
      </c>
      <c r="H427" s="260">
        <f>SUM(H428:H432)</f>
        <v>80771</v>
      </c>
      <c r="I427" s="91">
        <f t="shared" si="71"/>
        <v>8750</v>
      </c>
      <c r="J427" s="91">
        <f>SUM(J428:J432)</f>
        <v>8750</v>
      </c>
      <c r="K427" s="91">
        <f>SUM(K428:K432)</f>
        <v>8750</v>
      </c>
    </row>
    <row r="428" spans="1:11" ht="12.75" outlineLevel="1">
      <c r="A428" s="25">
        <v>41</v>
      </c>
      <c r="B428" s="10">
        <v>632001</v>
      </c>
      <c r="C428" s="46" t="s">
        <v>26</v>
      </c>
      <c r="D428" s="86">
        <v>214</v>
      </c>
      <c r="E428" s="86">
        <v>6763</v>
      </c>
      <c r="F428" s="86">
        <v>7641</v>
      </c>
      <c r="G428" s="86">
        <v>1500</v>
      </c>
      <c r="H428" s="262">
        <v>7641</v>
      </c>
      <c r="I428" s="86">
        <v>1500</v>
      </c>
      <c r="J428" s="86">
        <v>1500</v>
      </c>
      <c r="K428" s="86">
        <v>1500</v>
      </c>
    </row>
    <row r="429" spans="1:11" ht="12.75" outlineLevel="1">
      <c r="A429" s="25">
        <v>41</v>
      </c>
      <c r="B429" s="10">
        <v>632004</v>
      </c>
      <c r="C429" s="46" t="s">
        <v>207</v>
      </c>
      <c r="D429" s="86">
        <v>26</v>
      </c>
      <c r="E429" s="86">
        <v>327</v>
      </c>
      <c r="F429" s="86">
        <v>482</v>
      </c>
      <c r="G429" s="86">
        <v>500</v>
      </c>
      <c r="H429" s="262">
        <v>72491</v>
      </c>
      <c r="I429" s="86">
        <v>500</v>
      </c>
      <c r="J429" s="86">
        <v>500</v>
      </c>
      <c r="K429" s="86">
        <v>500</v>
      </c>
    </row>
    <row r="430" spans="1:11" ht="12.75" outlineLevel="1">
      <c r="A430" s="25">
        <v>41</v>
      </c>
      <c r="B430" s="10">
        <v>632002</v>
      </c>
      <c r="C430" s="46" t="s">
        <v>212</v>
      </c>
      <c r="D430" s="86">
        <v>108</v>
      </c>
      <c r="E430" s="86">
        <v>224</v>
      </c>
      <c r="F430" s="86">
        <v>222</v>
      </c>
      <c r="G430" s="86">
        <v>6000</v>
      </c>
      <c r="H430" s="262">
        <v>222</v>
      </c>
      <c r="I430" s="86">
        <v>6000</v>
      </c>
      <c r="J430" s="86">
        <v>6000</v>
      </c>
      <c r="K430" s="86">
        <v>6000</v>
      </c>
    </row>
    <row r="431" spans="1:11" ht="12.75" outlineLevel="1">
      <c r="A431" s="25">
        <v>41</v>
      </c>
      <c r="B431" s="10">
        <v>632002</v>
      </c>
      <c r="C431" s="46" t="s">
        <v>28</v>
      </c>
      <c r="D431" s="86"/>
      <c r="E431" s="86"/>
      <c r="F431" s="86"/>
      <c r="G431" s="86">
        <v>250</v>
      </c>
      <c r="H431" s="262">
        <v>0</v>
      </c>
      <c r="I431" s="86">
        <v>250</v>
      </c>
      <c r="J431" s="86">
        <v>250</v>
      </c>
      <c r="K431" s="86">
        <v>250</v>
      </c>
    </row>
    <row r="432" spans="1:11" ht="12.75" outlineLevel="1">
      <c r="A432" s="25">
        <v>41</v>
      </c>
      <c r="B432" s="10">
        <v>632003</v>
      </c>
      <c r="C432" s="46" t="s">
        <v>29</v>
      </c>
      <c r="D432" s="86">
        <v>111</v>
      </c>
      <c r="E432" s="86">
        <v>715</v>
      </c>
      <c r="F432" s="86">
        <v>418</v>
      </c>
      <c r="G432" s="86">
        <v>500</v>
      </c>
      <c r="H432" s="262">
        <v>417</v>
      </c>
      <c r="I432" s="86">
        <v>500</v>
      </c>
      <c r="J432" s="86">
        <v>500</v>
      </c>
      <c r="K432" s="86">
        <v>500</v>
      </c>
    </row>
    <row r="433" spans="1:11" ht="12.75">
      <c r="A433" s="25">
        <v>41</v>
      </c>
      <c r="B433" s="20">
        <v>633</v>
      </c>
      <c r="C433" s="45" t="s">
        <v>30</v>
      </c>
      <c r="D433" s="102">
        <f aca="true" t="shared" si="72" ref="D433:I433">SUM(D434:D441)</f>
        <v>70</v>
      </c>
      <c r="E433" s="102">
        <f t="shared" si="72"/>
        <v>5174</v>
      </c>
      <c r="F433" s="102">
        <f t="shared" si="72"/>
        <v>7188</v>
      </c>
      <c r="G433" s="102">
        <f>SUM(G434:G441)</f>
        <v>64298</v>
      </c>
      <c r="H433" s="264">
        <f>SUM(H434:H441)</f>
        <v>7185</v>
      </c>
      <c r="I433" s="102">
        <f t="shared" si="72"/>
        <v>55088</v>
      </c>
      <c r="J433" s="102">
        <f>SUM(J434:J441)</f>
        <v>55088</v>
      </c>
      <c r="K433" s="102">
        <f>SUM(K434:K441)</f>
        <v>55088</v>
      </c>
    </row>
    <row r="434" spans="1:11" ht="12.75" outlineLevel="1">
      <c r="A434" s="12">
        <v>41</v>
      </c>
      <c r="B434" s="10">
        <v>633001</v>
      </c>
      <c r="C434" s="46" t="s">
        <v>38</v>
      </c>
      <c r="D434" s="86"/>
      <c r="E434" s="86"/>
      <c r="F434" s="86">
        <v>8</v>
      </c>
      <c r="G434" s="86">
        <v>10000</v>
      </c>
      <c r="H434" s="262">
        <v>8</v>
      </c>
      <c r="I434" s="86">
        <v>10000</v>
      </c>
      <c r="J434" s="86">
        <v>10000</v>
      </c>
      <c r="K434" s="86">
        <v>10000</v>
      </c>
    </row>
    <row r="435" spans="1:11" ht="12.75" outlineLevel="1">
      <c r="A435" s="12">
        <v>41</v>
      </c>
      <c r="B435" s="10">
        <v>633002</v>
      </c>
      <c r="C435" s="46" t="s">
        <v>75</v>
      </c>
      <c r="D435" s="86"/>
      <c r="E435" s="86">
        <v>638</v>
      </c>
      <c r="F435" s="86">
        <v>399</v>
      </c>
      <c r="G435" s="86">
        <v>500</v>
      </c>
      <c r="H435" s="262">
        <v>399</v>
      </c>
      <c r="I435" s="86">
        <v>500</v>
      </c>
      <c r="J435" s="86">
        <v>500</v>
      </c>
      <c r="K435" s="86">
        <v>500</v>
      </c>
    </row>
    <row r="436" spans="1:11" ht="12.75" outlineLevel="1">
      <c r="A436" s="12">
        <v>41</v>
      </c>
      <c r="B436" s="10">
        <v>633004</v>
      </c>
      <c r="C436" s="46" t="s">
        <v>76</v>
      </c>
      <c r="D436" s="86">
        <v>48</v>
      </c>
      <c r="E436" s="86">
        <v>115</v>
      </c>
      <c r="F436" s="86">
        <v>1759</v>
      </c>
      <c r="G436" s="86">
        <v>12000</v>
      </c>
      <c r="H436" s="262">
        <v>1759</v>
      </c>
      <c r="I436" s="86">
        <v>12000</v>
      </c>
      <c r="J436" s="86">
        <v>12000</v>
      </c>
      <c r="K436" s="86">
        <v>12000</v>
      </c>
    </row>
    <row r="437" spans="1:11" ht="12.75" outlineLevel="1">
      <c r="A437" s="12">
        <v>41</v>
      </c>
      <c r="B437" s="10">
        <v>633006</v>
      </c>
      <c r="C437" s="46" t="s">
        <v>33</v>
      </c>
      <c r="D437" s="86">
        <v>16</v>
      </c>
      <c r="E437" s="86">
        <v>2004</v>
      </c>
      <c r="F437" s="86">
        <v>2992</v>
      </c>
      <c r="G437" s="86">
        <v>38398</v>
      </c>
      <c r="H437" s="262">
        <v>2991</v>
      </c>
      <c r="I437" s="86">
        <v>29188</v>
      </c>
      <c r="J437" s="86">
        <v>29188</v>
      </c>
      <c r="K437" s="86">
        <v>29188</v>
      </c>
    </row>
    <row r="438" spans="1:11" ht="12.75" outlineLevel="1">
      <c r="A438" s="12">
        <v>41</v>
      </c>
      <c r="B438" s="10">
        <v>633009</v>
      </c>
      <c r="C438" s="46" t="s">
        <v>86</v>
      </c>
      <c r="D438" s="86">
        <v>6</v>
      </c>
      <c r="E438" s="86">
        <v>2154</v>
      </c>
      <c r="F438" s="86">
        <v>1387</v>
      </c>
      <c r="G438" s="86">
        <v>3000</v>
      </c>
      <c r="H438" s="262">
        <v>1385</v>
      </c>
      <c r="I438" s="86">
        <v>3000</v>
      </c>
      <c r="J438" s="86">
        <v>3000</v>
      </c>
      <c r="K438" s="86">
        <v>3000</v>
      </c>
    </row>
    <row r="439" spans="1:11" ht="12.75" outlineLevel="1">
      <c r="A439" s="12">
        <v>41</v>
      </c>
      <c r="B439" s="10">
        <v>633</v>
      </c>
      <c r="C439" s="46" t="s">
        <v>22</v>
      </c>
      <c r="D439" s="86"/>
      <c r="E439" s="86"/>
      <c r="F439" s="86"/>
      <c r="G439" s="86"/>
      <c r="H439" s="262"/>
      <c r="I439" s="86"/>
      <c r="J439" s="86"/>
      <c r="K439" s="86"/>
    </row>
    <row r="440" spans="1:11" ht="12.75" outlineLevel="1">
      <c r="A440" s="12">
        <v>41</v>
      </c>
      <c r="B440" s="10">
        <v>633010</v>
      </c>
      <c r="C440" s="46" t="s">
        <v>182</v>
      </c>
      <c r="D440" s="86"/>
      <c r="E440" s="86">
        <v>33</v>
      </c>
      <c r="F440" s="86">
        <v>7</v>
      </c>
      <c r="G440" s="86">
        <v>100</v>
      </c>
      <c r="H440" s="262">
        <v>7</v>
      </c>
      <c r="I440" s="86">
        <v>100</v>
      </c>
      <c r="J440" s="86">
        <v>100</v>
      </c>
      <c r="K440" s="86">
        <v>100</v>
      </c>
    </row>
    <row r="441" spans="1:11" ht="12.75" outlineLevel="1">
      <c r="A441" s="12">
        <v>41</v>
      </c>
      <c r="B441" s="10">
        <v>633013</v>
      </c>
      <c r="C441" s="46" t="s">
        <v>107</v>
      </c>
      <c r="D441" s="86"/>
      <c r="E441" s="86">
        <v>230</v>
      </c>
      <c r="F441" s="86">
        <v>636</v>
      </c>
      <c r="G441" s="86">
        <v>300</v>
      </c>
      <c r="H441" s="262">
        <v>636</v>
      </c>
      <c r="I441" s="86">
        <v>300</v>
      </c>
      <c r="J441" s="86">
        <v>300</v>
      </c>
      <c r="K441" s="86">
        <v>300</v>
      </c>
    </row>
    <row r="442" spans="1:11" ht="12.75">
      <c r="A442" s="25">
        <v>41</v>
      </c>
      <c r="B442" s="20">
        <v>635</v>
      </c>
      <c r="C442" s="45" t="s">
        <v>37</v>
      </c>
      <c r="D442" s="102">
        <f aca="true" t="shared" si="73" ref="D442:I442">SUM(D443:D446)</f>
        <v>46</v>
      </c>
      <c r="E442" s="102">
        <f t="shared" si="73"/>
        <v>3834</v>
      </c>
      <c r="F442" s="102">
        <f t="shared" si="73"/>
        <v>4808</v>
      </c>
      <c r="G442" s="102">
        <f>SUM(G443:G446)</f>
        <v>20400</v>
      </c>
      <c r="H442" s="264">
        <f>SUM(H443:H446)</f>
        <v>4808</v>
      </c>
      <c r="I442" s="102">
        <f t="shared" si="73"/>
        <v>20400</v>
      </c>
      <c r="J442" s="102">
        <f>SUM(J443:J446)</f>
        <v>20400</v>
      </c>
      <c r="K442" s="102">
        <f>SUM(K443:K446)</f>
        <v>20400</v>
      </c>
    </row>
    <row r="443" spans="1:11" ht="12.75" outlineLevel="1">
      <c r="A443" s="25">
        <v>41</v>
      </c>
      <c r="B443" s="10">
        <v>635001</v>
      </c>
      <c r="C443" s="46" t="s">
        <v>38</v>
      </c>
      <c r="D443" s="86"/>
      <c r="E443" s="86">
        <v>2167</v>
      </c>
      <c r="F443" s="86">
        <v>1560</v>
      </c>
      <c r="G443" s="86">
        <v>2300</v>
      </c>
      <c r="H443" s="262">
        <v>1560</v>
      </c>
      <c r="I443" s="86">
        <v>2300</v>
      </c>
      <c r="J443" s="86">
        <v>2300</v>
      </c>
      <c r="K443" s="86">
        <v>2300</v>
      </c>
    </row>
    <row r="444" spans="1:11" ht="12.75" outlineLevel="1">
      <c r="A444" s="25">
        <v>41</v>
      </c>
      <c r="B444" s="10">
        <v>635009</v>
      </c>
      <c r="C444" s="46" t="s">
        <v>39</v>
      </c>
      <c r="D444" s="86"/>
      <c r="E444" s="86">
        <v>372</v>
      </c>
      <c r="F444" s="86">
        <v>378</v>
      </c>
      <c r="G444" s="86">
        <v>400</v>
      </c>
      <c r="H444" s="262">
        <v>378</v>
      </c>
      <c r="I444" s="86">
        <v>400</v>
      </c>
      <c r="J444" s="86">
        <v>400</v>
      </c>
      <c r="K444" s="86">
        <v>400</v>
      </c>
    </row>
    <row r="445" spans="1:11" ht="12.75" outlineLevel="1">
      <c r="A445" s="25">
        <v>41</v>
      </c>
      <c r="B445" s="10">
        <v>635004</v>
      </c>
      <c r="C445" s="46" t="s">
        <v>40</v>
      </c>
      <c r="D445" s="86">
        <v>46</v>
      </c>
      <c r="E445" s="86">
        <v>1145</v>
      </c>
      <c r="F445" s="86">
        <v>120</v>
      </c>
      <c r="G445" s="86">
        <v>1500</v>
      </c>
      <c r="H445" s="262">
        <v>120</v>
      </c>
      <c r="I445" s="86">
        <v>1500</v>
      </c>
      <c r="J445" s="86">
        <v>1500</v>
      </c>
      <c r="K445" s="86">
        <v>1500</v>
      </c>
    </row>
    <row r="446" spans="1:11" ht="12.75" outlineLevel="1">
      <c r="A446" s="25">
        <v>41</v>
      </c>
      <c r="B446" s="10">
        <v>635006</v>
      </c>
      <c r="C446" s="46" t="s">
        <v>42</v>
      </c>
      <c r="D446" s="86"/>
      <c r="E446" s="86">
        <v>150</v>
      </c>
      <c r="F446" s="86">
        <v>2750</v>
      </c>
      <c r="G446" s="86">
        <v>16200</v>
      </c>
      <c r="H446" s="262">
        <v>2750</v>
      </c>
      <c r="I446" s="86">
        <v>16200</v>
      </c>
      <c r="J446" s="86">
        <v>16200</v>
      </c>
      <c r="K446" s="86">
        <v>16200</v>
      </c>
    </row>
    <row r="447" spans="1:11" ht="12.75">
      <c r="A447" s="25">
        <v>41</v>
      </c>
      <c r="B447" s="20">
        <v>636</v>
      </c>
      <c r="C447" s="45" t="s">
        <v>108</v>
      </c>
      <c r="D447" s="102">
        <f aca="true" t="shared" si="74" ref="D447:K447">SUM(D448)</f>
        <v>14</v>
      </c>
      <c r="E447" s="102">
        <f>SUM(E448)</f>
        <v>15715</v>
      </c>
      <c r="F447" s="102">
        <f t="shared" si="74"/>
        <v>15729</v>
      </c>
      <c r="G447" s="102">
        <f>SUM(G448)</f>
        <v>16000</v>
      </c>
      <c r="H447" s="264">
        <f>SUM(H448)</f>
        <v>15729</v>
      </c>
      <c r="I447" s="102">
        <f t="shared" si="74"/>
        <v>16000</v>
      </c>
      <c r="J447" s="102">
        <f t="shared" si="74"/>
        <v>16000</v>
      </c>
      <c r="K447" s="102">
        <f t="shared" si="74"/>
        <v>16000</v>
      </c>
    </row>
    <row r="448" spans="1:11" ht="12.75">
      <c r="A448" s="12">
        <v>41</v>
      </c>
      <c r="B448" s="10">
        <v>636001</v>
      </c>
      <c r="C448" s="10" t="s">
        <v>109</v>
      </c>
      <c r="D448" s="86">
        <v>14</v>
      </c>
      <c r="E448" s="86">
        <v>15715</v>
      </c>
      <c r="F448" s="86">
        <v>15729</v>
      </c>
      <c r="G448" s="86">
        <v>16000</v>
      </c>
      <c r="H448" s="262">
        <v>15729</v>
      </c>
      <c r="I448" s="86">
        <v>16000</v>
      </c>
      <c r="J448" s="86">
        <v>16000</v>
      </c>
      <c r="K448" s="86">
        <v>16000</v>
      </c>
    </row>
    <row r="449" spans="1:11" ht="12.75">
      <c r="A449" s="25">
        <v>41</v>
      </c>
      <c r="B449" s="20">
        <v>637</v>
      </c>
      <c r="C449" s="45" t="s">
        <v>43</v>
      </c>
      <c r="D449" s="102">
        <f aca="true" t="shared" si="75" ref="D449:I449">SUM(D450:D457)</f>
        <v>38285</v>
      </c>
      <c r="E449" s="102">
        <f t="shared" si="75"/>
        <v>12641</v>
      </c>
      <c r="F449" s="102">
        <f>SUM(F450:F457)</f>
        <v>14705</v>
      </c>
      <c r="G449" s="102">
        <f t="shared" si="75"/>
        <v>13800</v>
      </c>
      <c r="H449" s="264">
        <f>SUM(H450:H457)</f>
        <v>14738</v>
      </c>
      <c r="I449" s="102">
        <f t="shared" si="75"/>
        <v>13800</v>
      </c>
      <c r="J449" s="102">
        <f>SUM(J450:J457)</f>
        <v>13800</v>
      </c>
      <c r="K449" s="102">
        <f>SUM(K450:K457)</f>
        <v>13800</v>
      </c>
    </row>
    <row r="450" spans="1:11" ht="12.75">
      <c r="A450" s="10">
        <v>41</v>
      </c>
      <c r="B450" s="10">
        <v>637</v>
      </c>
      <c r="C450" s="46" t="s">
        <v>22</v>
      </c>
      <c r="D450" s="86">
        <v>27101</v>
      </c>
      <c r="E450" s="173"/>
      <c r="F450" s="173"/>
      <c r="G450" s="86"/>
      <c r="H450" s="262"/>
      <c r="I450" s="86"/>
      <c r="J450" s="86"/>
      <c r="K450" s="86"/>
    </row>
    <row r="451" spans="1:11" ht="12.75" outlineLevel="1">
      <c r="A451" s="10">
        <v>41</v>
      </c>
      <c r="B451" s="10">
        <v>637001</v>
      </c>
      <c r="C451" s="46" t="s">
        <v>44</v>
      </c>
      <c r="D451" s="86">
        <v>52</v>
      </c>
      <c r="E451" s="86"/>
      <c r="F451" s="86">
        <v>47</v>
      </c>
      <c r="G451" s="86">
        <v>300</v>
      </c>
      <c r="H451" s="262">
        <v>0</v>
      </c>
      <c r="I451" s="86">
        <v>300</v>
      </c>
      <c r="J451" s="86">
        <v>300</v>
      </c>
      <c r="K451" s="86">
        <v>300</v>
      </c>
    </row>
    <row r="452" spans="1:11" ht="12.75" outlineLevel="1">
      <c r="A452" s="10">
        <v>41</v>
      </c>
      <c r="B452" s="10">
        <v>637002</v>
      </c>
      <c r="C452" s="46" t="s">
        <v>189</v>
      </c>
      <c r="D452" s="86"/>
      <c r="E452" s="86"/>
      <c r="F452" s="86"/>
      <c r="G452" s="86">
        <v>300</v>
      </c>
      <c r="H452" s="262">
        <v>0</v>
      </c>
      <c r="I452" s="86">
        <v>300</v>
      </c>
      <c r="J452" s="86">
        <v>300</v>
      </c>
      <c r="K452" s="86">
        <v>300</v>
      </c>
    </row>
    <row r="453" spans="1:11" ht="12.75" outlineLevel="1">
      <c r="A453" s="12">
        <v>41</v>
      </c>
      <c r="B453" s="10">
        <v>637004</v>
      </c>
      <c r="C453" s="46" t="s">
        <v>45</v>
      </c>
      <c r="D453" s="86">
        <v>325</v>
      </c>
      <c r="E453" s="86">
        <v>1308</v>
      </c>
      <c r="F453" s="86">
        <v>1621</v>
      </c>
      <c r="G453" s="86">
        <v>1300</v>
      </c>
      <c r="H453" s="262">
        <v>1665</v>
      </c>
      <c r="I453" s="86">
        <v>1300</v>
      </c>
      <c r="J453" s="86">
        <v>1300</v>
      </c>
      <c r="K453" s="86">
        <v>1300</v>
      </c>
    </row>
    <row r="454" spans="1:11" ht="12.75" outlineLevel="1">
      <c r="A454" s="12">
        <v>41</v>
      </c>
      <c r="B454" s="10">
        <v>637014</v>
      </c>
      <c r="C454" s="46" t="s">
        <v>98</v>
      </c>
      <c r="D454" s="86">
        <v>6359</v>
      </c>
      <c r="E454" s="86">
        <v>6921</v>
      </c>
      <c r="F454" s="86">
        <v>6951</v>
      </c>
      <c r="G454" s="86">
        <v>7200</v>
      </c>
      <c r="H454" s="262">
        <v>6950</v>
      </c>
      <c r="I454" s="86">
        <v>7200</v>
      </c>
      <c r="J454" s="86">
        <v>7200</v>
      </c>
      <c r="K454" s="86">
        <v>7200</v>
      </c>
    </row>
    <row r="455" spans="1:11" ht="12.75" outlineLevel="1">
      <c r="A455" s="12">
        <v>41</v>
      </c>
      <c r="B455" s="49">
        <v>637012</v>
      </c>
      <c r="C455" s="53" t="s">
        <v>99</v>
      </c>
      <c r="D455" s="86">
        <v>1226</v>
      </c>
      <c r="E455" s="86">
        <v>1337</v>
      </c>
      <c r="F455" s="86">
        <v>1443</v>
      </c>
      <c r="G455" s="86">
        <v>1400</v>
      </c>
      <c r="H455" s="262">
        <v>1480</v>
      </c>
      <c r="I455" s="86">
        <v>1400</v>
      </c>
      <c r="J455" s="86">
        <v>1400</v>
      </c>
      <c r="K455" s="86">
        <v>1400</v>
      </c>
    </row>
    <row r="456" spans="1:11" ht="12.75" outlineLevel="1">
      <c r="A456" s="12">
        <v>41</v>
      </c>
      <c r="B456" s="49">
        <v>637027</v>
      </c>
      <c r="C456" s="53" t="s">
        <v>100</v>
      </c>
      <c r="D456" s="86">
        <v>1245</v>
      </c>
      <c r="E456" s="86">
        <v>840</v>
      </c>
      <c r="F456" s="86">
        <v>2160</v>
      </c>
      <c r="G456" s="86">
        <v>800</v>
      </c>
      <c r="H456" s="262">
        <v>2160</v>
      </c>
      <c r="I456" s="86">
        <v>800</v>
      </c>
      <c r="J456" s="86">
        <v>800</v>
      </c>
      <c r="K456" s="86">
        <v>800</v>
      </c>
    </row>
    <row r="457" spans="1:11" ht="12.75" outlineLevel="1">
      <c r="A457" s="12">
        <v>41</v>
      </c>
      <c r="B457" s="49">
        <v>637016</v>
      </c>
      <c r="C457" s="53" t="s">
        <v>101</v>
      </c>
      <c r="D457" s="86">
        <v>1977</v>
      </c>
      <c r="E457" s="86">
        <v>2235</v>
      </c>
      <c r="F457" s="86">
        <v>2483</v>
      </c>
      <c r="G457" s="86">
        <v>2500</v>
      </c>
      <c r="H457" s="262">
        <v>2483</v>
      </c>
      <c r="I457" s="86">
        <v>2500</v>
      </c>
      <c r="J457" s="86">
        <v>2500</v>
      </c>
      <c r="K457" s="86">
        <v>2500</v>
      </c>
    </row>
    <row r="458" spans="1:11" ht="12.75">
      <c r="A458" s="25">
        <v>41</v>
      </c>
      <c r="B458" s="50">
        <v>642015</v>
      </c>
      <c r="C458" s="54" t="s">
        <v>102</v>
      </c>
      <c r="D458" s="102">
        <v>425</v>
      </c>
      <c r="E458" s="102">
        <v>284</v>
      </c>
      <c r="F458" s="102">
        <v>617</v>
      </c>
      <c r="G458" s="102">
        <v>300</v>
      </c>
      <c r="H458" s="264">
        <v>617</v>
      </c>
      <c r="I458" s="102">
        <v>300</v>
      </c>
      <c r="J458" s="102">
        <v>300</v>
      </c>
      <c r="K458" s="102">
        <v>300</v>
      </c>
    </row>
    <row r="459" spans="1:11" ht="12.75">
      <c r="A459" s="82"/>
      <c r="B459" s="80"/>
      <c r="C459" s="80"/>
      <c r="D459" s="147"/>
      <c r="E459" s="147"/>
      <c r="F459" s="147"/>
      <c r="G459" s="147"/>
      <c r="H459" s="196"/>
      <c r="I459" s="147"/>
      <c r="J459" s="147"/>
      <c r="K459" s="147"/>
    </row>
    <row r="460" spans="3:11" ht="12.75">
      <c r="C460" s="2"/>
      <c r="D460" s="78" t="s">
        <v>178</v>
      </c>
      <c r="E460" s="78" t="s">
        <v>178</v>
      </c>
      <c r="F460" s="78" t="s">
        <v>178</v>
      </c>
      <c r="G460" s="78" t="s">
        <v>178</v>
      </c>
      <c r="H460" s="78" t="s">
        <v>178</v>
      </c>
      <c r="I460" s="78" t="s">
        <v>178</v>
      </c>
      <c r="J460" s="78" t="s">
        <v>178</v>
      </c>
      <c r="K460" s="78" t="s">
        <v>178</v>
      </c>
    </row>
    <row r="461" spans="1:11" ht="12.75">
      <c r="A461" s="35" t="s">
        <v>0</v>
      </c>
      <c r="B461" s="15" t="s">
        <v>62</v>
      </c>
      <c r="C461" s="4"/>
      <c r="D461" s="129" t="s">
        <v>199</v>
      </c>
      <c r="E461" s="129" t="s">
        <v>199</v>
      </c>
      <c r="F461" s="129" t="s">
        <v>199</v>
      </c>
      <c r="G461" s="5" t="s">
        <v>239</v>
      </c>
      <c r="H461" s="5" t="s">
        <v>250</v>
      </c>
      <c r="I461" s="5" t="s">
        <v>239</v>
      </c>
      <c r="J461" s="220" t="s">
        <v>239</v>
      </c>
      <c r="K461" s="253" t="s">
        <v>252</v>
      </c>
    </row>
    <row r="462" spans="1:11" ht="12.75">
      <c r="A462" s="6"/>
      <c r="B462" s="16"/>
      <c r="C462" s="7"/>
      <c r="D462" s="130" t="s">
        <v>229</v>
      </c>
      <c r="E462" s="130" t="s">
        <v>238</v>
      </c>
      <c r="F462" s="130">
        <v>2016</v>
      </c>
      <c r="G462" s="8" t="s">
        <v>240</v>
      </c>
      <c r="H462" s="8">
        <v>2017</v>
      </c>
      <c r="I462" s="8" t="s">
        <v>241</v>
      </c>
      <c r="J462" s="221" t="s">
        <v>242</v>
      </c>
      <c r="K462" s="254" t="s">
        <v>253</v>
      </c>
    </row>
    <row r="463" spans="1:11" ht="12.75">
      <c r="A463" s="12">
        <v>43</v>
      </c>
      <c r="B463" s="49">
        <v>713004</v>
      </c>
      <c r="C463" s="12" t="s">
        <v>110</v>
      </c>
      <c r="D463" s="94"/>
      <c r="E463" s="106">
        <v>4900</v>
      </c>
      <c r="F463" s="106">
        <v>0</v>
      </c>
      <c r="G463" s="31"/>
      <c r="H463" s="31"/>
      <c r="I463" s="31"/>
      <c r="J463" s="31"/>
      <c r="K463" s="31"/>
    </row>
    <row r="464" spans="1:11" ht="12.75">
      <c r="A464" s="52">
        <v>43</v>
      </c>
      <c r="B464" s="52"/>
      <c r="C464" s="52" t="s">
        <v>111</v>
      </c>
      <c r="D464" s="52"/>
      <c r="E464" s="203">
        <f>SUM(E463)</f>
        <v>4900</v>
      </c>
      <c r="F464" s="203">
        <f>SUM(F463)</f>
        <v>0</v>
      </c>
      <c r="G464" s="104"/>
      <c r="H464" s="104"/>
      <c r="I464" s="104"/>
      <c r="J464" s="104"/>
      <c r="K464" s="104"/>
    </row>
    <row r="465" spans="3:11" ht="12.75">
      <c r="C465" s="2"/>
      <c r="K465"/>
    </row>
    <row r="466" spans="3:11" ht="12.75">
      <c r="C466" s="14" t="s">
        <v>66</v>
      </c>
      <c r="D466" s="13"/>
      <c r="E466" s="13"/>
      <c r="F466" s="13"/>
      <c r="G466" s="104"/>
      <c r="H466" s="104"/>
      <c r="I466" s="104"/>
      <c r="J466" s="104"/>
      <c r="K466" s="104"/>
    </row>
    <row r="467" spans="3:11" ht="12.75">
      <c r="C467" s="10" t="s">
        <v>112</v>
      </c>
      <c r="D467" s="86">
        <f aca="true" t="shared" si="76" ref="D467:I467">D408</f>
        <v>292228</v>
      </c>
      <c r="E467" s="86">
        <f t="shared" si="76"/>
        <v>330511</v>
      </c>
      <c r="F467" s="86">
        <f t="shared" si="76"/>
        <v>367695</v>
      </c>
      <c r="G467" s="86">
        <f t="shared" si="76"/>
        <v>436406</v>
      </c>
      <c r="H467" s="86">
        <f t="shared" si="76"/>
        <v>436406</v>
      </c>
      <c r="I467" s="86">
        <f t="shared" si="76"/>
        <v>501928</v>
      </c>
      <c r="J467" s="86">
        <f>J408</f>
        <v>501928</v>
      </c>
      <c r="K467" s="86">
        <f>K408</f>
        <v>501928</v>
      </c>
    </row>
    <row r="468" spans="3:11" ht="12.75">
      <c r="C468" s="10" t="s">
        <v>113</v>
      </c>
      <c r="D468" s="86"/>
      <c r="E468" s="86">
        <f>E464</f>
        <v>4900</v>
      </c>
      <c r="F468" s="86">
        <f>F464</f>
        <v>0</v>
      </c>
      <c r="G468" s="107"/>
      <c r="H468" s="107"/>
      <c r="I468" s="107"/>
      <c r="J468" s="107"/>
      <c r="K468" s="107"/>
    </row>
    <row r="469" spans="3:11" ht="12.75">
      <c r="C469" s="14" t="s">
        <v>69</v>
      </c>
      <c r="D469" s="115">
        <f aca="true" t="shared" si="77" ref="D469:I469">SUM(D467:D468)</f>
        <v>292228</v>
      </c>
      <c r="E469" s="115">
        <f t="shared" si="77"/>
        <v>335411</v>
      </c>
      <c r="F469" s="115">
        <f t="shared" si="77"/>
        <v>367695</v>
      </c>
      <c r="G469" s="155">
        <f t="shared" si="77"/>
        <v>436406</v>
      </c>
      <c r="H469" s="155">
        <f t="shared" si="77"/>
        <v>436406</v>
      </c>
      <c r="I469" s="155">
        <f t="shared" si="77"/>
        <v>501928</v>
      </c>
      <c r="J469" s="155">
        <f>SUM(J467:J468)</f>
        <v>501928</v>
      </c>
      <c r="K469" s="155">
        <f>SUM(K467:K468)</f>
        <v>501928</v>
      </c>
    </row>
    <row r="470" spans="3:11" ht="12.75">
      <c r="C470" s="280"/>
      <c r="D470" s="286"/>
      <c r="E470" s="286"/>
      <c r="F470" s="286"/>
      <c r="G470" s="283"/>
      <c r="H470" s="283"/>
      <c r="I470" s="283"/>
      <c r="J470" s="283"/>
      <c r="K470" s="283"/>
    </row>
    <row r="471" spans="3:11" ht="12.75">
      <c r="C471" s="42"/>
      <c r="K471" s="47"/>
    </row>
    <row r="472" spans="1:11" ht="15.75">
      <c r="A472" s="209" t="s">
        <v>114</v>
      </c>
      <c r="B472" s="206"/>
      <c r="C472" s="210"/>
      <c r="D472" s="78" t="s">
        <v>178</v>
      </c>
      <c r="E472" s="78" t="s">
        <v>178</v>
      </c>
      <c r="F472" s="78" t="s">
        <v>178</v>
      </c>
      <c r="G472" s="78" t="s">
        <v>178</v>
      </c>
      <c r="H472" s="78" t="s">
        <v>178</v>
      </c>
      <c r="I472" s="78" t="s">
        <v>178</v>
      </c>
      <c r="J472" s="78" t="s">
        <v>178</v>
      </c>
      <c r="K472" s="78" t="s">
        <v>178</v>
      </c>
    </row>
    <row r="473" spans="1:11" ht="12.75">
      <c r="A473" s="35" t="s">
        <v>0</v>
      </c>
      <c r="B473" s="15" t="s">
        <v>1</v>
      </c>
      <c r="C473" s="4"/>
      <c r="D473" s="129" t="s">
        <v>199</v>
      </c>
      <c r="E473" s="129" t="s">
        <v>199</v>
      </c>
      <c r="F473" s="129" t="s">
        <v>199</v>
      </c>
      <c r="G473" s="5" t="s">
        <v>239</v>
      </c>
      <c r="H473" s="5" t="s">
        <v>250</v>
      </c>
      <c r="I473" s="5" t="s">
        <v>239</v>
      </c>
      <c r="J473" s="220" t="s">
        <v>239</v>
      </c>
      <c r="K473" s="253" t="s">
        <v>252</v>
      </c>
    </row>
    <row r="474" spans="1:11" ht="12.75">
      <c r="A474" s="6"/>
      <c r="B474" s="16"/>
      <c r="C474" s="7"/>
      <c r="D474" s="130" t="s">
        <v>229</v>
      </c>
      <c r="E474" s="130" t="s">
        <v>238</v>
      </c>
      <c r="F474" s="130">
        <v>2016</v>
      </c>
      <c r="G474" s="8" t="s">
        <v>240</v>
      </c>
      <c r="H474" s="8">
        <v>2017</v>
      </c>
      <c r="I474" s="8" t="s">
        <v>241</v>
      </c>
      <c r="J474" s="221" t="s">
        <v>242</v>
      </c>
      <c r="K474" s="254" t="s">
        <v>253</v>
      </c>
    </row>
    <row r="475" spans="1:11" ht="12.75">
      <c r="A475" s="31"/>
      <c r="B475" s="34">
        <v>212003</v>
      </c>
      <c r="C475" s="34" t="s">
        <v>208</v>
      </c>
      <c r="D475" s="106">
        <v>21545</v>
      </c>
      <c r="E475" s="106">
        <v>31405</v>
      </c>
      <c r="F475" s="106">
        <v>21965</v>
      </c>
      <c r="G475" s="86">
        <v>13300</v>
      </c>
      <c r="H475" s="86">
        <v>13300</v>
      </c>
      <c r="I475" s="86">
        <v>25000</v>
      </c>
      <c r="J475" s="175">
        <v>25000</v>
      </c>
      <c r="K475" s="86">
        <v>25000</v>
      </c>
    </row>
    <row r="476" spans="1:11" ht="12.75">
      <c r="A476" s="31"/>
      <c r="B476" s="10">
        <v>223002</v>
      </c>
      <c r="C476" s="10" t="s">
        <v>264</v>
      </c>
      <c r="D476" s="86">
        <v>36469</v>
      </c>
      <c r="E476" s="86">
        <v>43175</v>
      </c>
      <c r="F476" s="86">
        <v>67005</v>
      </c>
      <c r="G476" s="86">
        <v>75000</v>
      </c>
      <c r="H476" s="86">
        <v>75000</v>
      </c>
      <c r="I476" s="86">
        <v>70000</v>
      </c>
      <c r="J476" s="145">
        <v>70000</v>
      </c>
      <c r="K476" s="86">
        <v>70000</v>
      </c>
    </row>
    <row r="477" spans="1:11" ht="12.75">
      <c r="A477" s="31"/>
      <c r="B477" s="10">
        <v>223001</v>
      </c>
      <c r="C477" s="10" t="s">
        <v>265</v>
      </c>
      <c r="D477" s="86">
        <v>7286</v>
      </c>
      <c r="E477" s="86">
        <v>16875</v>
      </c>
      <c r="F477" s="86"/>
      <c r="G477" s="86">
        <v>13200</v>
      </c>
      <c r="H477" s="86">
        <v>13200</v>
      </c>
      <c r="I477" s="86">
        <v>13200</v>
      </c>
      <c r="J477" s="145">
        <v>13200</v>
      </c>
      <c r="K477" s="86">
        <v>13200</v>
      </c>
    </row>
    <row r="478" spans="1:11" ht="12.75">
      <c r="A478" s="11">
        <v>41</v>
      </c>
      <c r="B478" s="25">
        <v>223003</v>
      </c>
      <c r="C478" s="25" t="s">
        <v>260</v>
      </c>
      <c r="D478" s="86"/>
      <c r="E478" s="86"/>
      <c r="F478" s="86"/>
      <c r="G478" s="86"/>
      <c r="H478" s="86"/>
      <c r="I478" s="86">
        <v>150000</v>
      </c>
      <c r="J478" s="145">
        <v>150000</v>
      </c>
      <c r="K478" s="86">
        <v>150000</v>
      </c>
    </row>
    <row r="479" spans="1:11" ht="12.75">
      <c r="A479" s="258" t="s">
        <v>255</v>
      </c>
      <c r="B479" s="10">
        <v>243</v>
      </c>
      <c r="C479" s="10" t="s">
        <v>190</v>
      </c>
      <c r="D479" s="86">
        <v>6078</v>
      </c>
      <c r="E479" s="86">
        <v>96</v>
      </c>
      <c r="F479" s="86">
        <v>3708</v>
      </c>
      <c r="G479" s="86"/>
      <c r="H479" s="86"/>
      <c r="I479" s="158"/>
      <c r="J479" s="174"/>
      <c r="K479" s="158"/>
    </row>
    <row r="480" spans="1:11" ht="12.75">
      <c r="A480" s="31"/>
      <c r="B480" s="10">
        <v>311</v>
      </c>
      <c r="C480" s="10" t="s">
        <v>191</v>
      </c>
      <c r="D480" s="86"/>
      <c r="E480" s="86">
        <v>3330</v>
      </c>
      <c r="F480" s="86">
        <v>480</v>
      </c>
      <c r="G480" s="86"/>
      <c r="H480" s="86"/>
      <c r="I480" s="158"/>
      <c r="J480" s="174"/>
      <c r="K480" s="158"/>
    </row>
    <row r="481" spans="1:11" ht="12.75">
      <c r="A481" s="13"/>
      <c r="B481" s="14"/>
      <c r="C481" s="14" t="s">
        <v>4</v>
      </c>
      <c r="D481" s="115">
        <f>SUM(D475:D479)</f>
        <v>71378</v>
      </c>
      <c r="E481" s="115">
        <f>SUM(E475:E480)</f>
        <v>94881</v>
      </c>
      <c r="F481" s="115">
        <f>SUM(F475:F480)</f>
        <v>93158</v>
      </c>
      <c r="G481" s="115">
        <f>SUM(G475:G479)</f>
        <v>101500</v>
      </c>
      <c r="H481" s="115">
        <f>SUM(H475:H479)</f>
        <v>101500</v>
      </c>
      <c r="I481" s="115">
        <f>SUM(I475:I479)</f>
        <v>258200</v>
      </c>
      <c r="J481" s="143">
        <f>SUM(J475:J479)</f>
        <v>258200</v>
      </c>
      <c r="K481" s="115">
        <f>SUM(K475:K479)</f>
        <v>258200</v>
      </c>
    </row>
    <row r="482" spans="1:11" ht="12.75">
      <c r="A482" s="140"/>
      <c r="B482" s="141"/>
      <c r="C482" s="141"/>
      <c r="D482" s="196"/>
      <c r="E482" s="196"/>
      <c r="F482" s="196"/>
      <c r="G482" s="196"/>
      <c r="H482" s="196"/>
      <c r="I482" s="196"/>
      <c r="J482" s="196"/>
      <c r="K482" s="47"/>
    </row>
    <row r="483" spans="2:11" ht="12.75">
      <c r="B483" s="42"/>
      <c r="C483" s="42"/>
      <c r="D483" s="78" t="s">
        <v>178</v>
      </c>
      <c r="E483" s="78" t="s">
        <v>178</v>
      </c>
      <c r="F483" s="78" t="s">
        <v>178</v>
      </c>
      <c r="G483" s="78" t="s">
        <v>178</v>
      </c>
      <c r="H483" s="78" t="s">
        <v>178</v>
      </c>
      <c r="I483" s="78" t="s">
        <v>178</v>
      </c>
      <c r="J483" s="78" t="s">
        <v>178</v>
      </c>
      <c r="K483" s="78" t="s">
        <v>178</v>
      </c>
    </row>
    <row r="484" spans="1:11" ht="12.75">
      <c r="A484" s="35" t="s">
        <v>0</v>
      </c>
      <c r="B484" s="15"/>
      <c r="C484" s="28" t="s">
        <v>72</v>
      </c>
      <c r="D484" s="129" t="s">
        <v>199</v>
      </c>
      <c r="E484" s="129" t="s">
        <v>199</v>
      </c>
      <c r="F484" s="129" t="s">
        <v>199</v>
      </c>
      <c r="G484" s="5" t="s">
        <v>239</v>
      </c>
      <c r="H484" s="5" t="s">
        <v>250</v>
      </c>
      <c r="I484" s="5" t="s">
        <v>239</v>
      </c>
      <c r="J484" s="220" t="s">
        <v>239</v>
      </c>
      <c r="K484" s="253" t="s">
        <v>252</v>
      </c>
    </row>
    <row r="485" spans="1:11" ht="12.75">
      <c r="A485" s="6"/>
      <c r="B485" s="16"/>
      <c r="C485" s="29"/>
      <c r="D485" s="130" t="s">
        <v>229</v>
      </c>
      <c r="E485" s="130" t="s">
        <v>238</v>
      </c>
      <c r="F485" s="130">
        <v>2016</v>
      </c>
      <c r="G485" s="8" t="s">
        <v>240</v>
      </c>
      <c r="H485" s="8">
        <v>2017</v>
      </c>
      <c r="I485" s="8" t="s">
        <v>241</v>
      </c>
      <c r="J485" s="221" t="s">
        <v>242</v>
      </c>
      <c r="K485" s="254" t="s">
        <v>253</v>
      </c>
    </row>
    <row r="486" spans="1:11" ht="15" customHeight="1">
      <c r="A486" s="13"/>
      <c r="B486" s="177" t="s">
        <v>105</v>
      </c>
      <c r="C486" s="178" t="s">
        <v>225</v>
      </c>
      <c r="D486" s="116"/>
      <c r="E486" s="116"/>
      <c r="F486" s="116"/>
      <c r="G486" s="116">
        <f>G488+G487</f>
        <v>305243</v>
      </c>
      <c r="H486" s="252">
        <f>H488+H487</f>
        <v>305243</v>
      </c>
      <c r="I486" s="116">
        <f>I489+I493+I502+I525</f>
        <v>348543</v>
      </c>
      <c r="J486" s="116">
        <f>J489+J493+J502+J525</f>
        <v>348543</v>
      </c>
      <c r="K486" s="116">
        <f>K489+K493+K502+K525</f>
        <v>348543</v>
      </c>
    </row>
    <row r="487" spans="1:11" ht="12.75">
      <c r="A487">
        <v>41</v>
      </c>
      <c r="B487" s="76" t="s">
        <v>105</v>
      </c>
      <c r="C487" s="42" t="s">
        <v>226</v>
      </c>
      <c r="D487" s="102">
        <f>D489+D493+D502</f>
        <v>204564</v>
      </c>
      <c r="E487" s="102">
        <f>E489+E493+E502</f>
        <v>210174</v>
      </c>
      <c r="F487" s="102">
        <f>F489+F493+F502</f>
        <v>230961</v>
      </c>
      <c r="G487" s="180">
        <v>230243</v>
      </c>
      <c r="H487" s="275">
        <v>230243</v>
      </c>
      <c r="I487" s="86">
        <v>278543</v>
      </c>
      <c r="J487" s="86">
        <v>278543</v>
      </c>
      <c r="K487" s="86">
        <v>278543</v>
      </c>
    </row>
    <row r="488" spans="1:11" ht="12.75">
      <c r="A488" s="25"/>
      <c r="B488" s="38">
        <v>630</v>
      </c>
      <c r="C488" s="44" t="s">
        <v>224</v>
      </c>
      <c r="D488" s="91"/>
      <c r="E488" s="91"/>
      <c r="F488" s="91"/>
      <c r="G488" s="91">
        <v>75000</v>
      </c>
      <c r="H488" s="260">
        <v>75000</v>
      </c>
      <c r="I488" s="91">
        <v>70000</v>
      </c>
      <c r="J488" s="91">
        <v>70000</v>
      </c>
      <c r="K488" s="91">
        <v>70000</v>
      </c>
    </row>
    <row r="489" spans="1:11" ht="12.75">
      <c r="A489" s="25">
        <v>41</v>
      </c>
      <c r="B489" s="20">
        <v>610</v>
      </c>
      <c r="C489" s="45" t="s">
        <v>78</v>
      </c>
      <c r="D489" s="102">
        <f aca="true" t="shared" si="78" ref="D489:I489">SUM(D490:D492)</f>
        <v>95966</v>
      </c>
      <c r="E489" s="102">
        <f t="shared" si="78"/>
        <v>122337</v>
      </c>
      <c r="F489" s="102">
        <f t="shared" si="78"/>
        <v>154220</v>
      </c>
      <c r="G489" s="102">
        <f t="shared" si="78"/>
        <v>200633</v>
      </c>
      <c r="H489" s="264">
        <f>SUM(H490:H492)</f>
        <v>200633</v>
      </c>
      <c r="I489" s="102">
        <f t="shared" si="78"/>
        <v>201600</v>
      </c>
      <c r="J489" s="102">
        <f>SUM(J490:J492)</f>
        <v>201600</v>
      </c>
      <c r="K489" s="102">
        <f>SUM(K490:K492)</f>
        <v>201600</v>
      </c>
    </row>
    <row r="490" spans="1:11" ht="12.75" outlineLevel="1">
      <c r="A490" s="25">
        <v>41</v>
      </c>
      <c r="B490" s="10">
        <v>611</v>
      </c>
      <c r="C490" s="46" t="s">
        <v>8</v>
      </c>
      <c r="D490" s="86">
        <v>84060</v>
      </c>
      <c r="E490" s="86">
        <v>109029</v>
      </c>
      <c r="F490" s="86">
        <v>130334</v>
      </c>
      <c r="G490" s="86">
        <v>200633</v>
      </c>
      <c r="H490" s="262">
        <v>176750</v>
      </c>
      <c r="I490" s="86">
        <v>201600</v>
      </c>
      <c r="J490" s="86">
        <v>201600</v>
      </c>
      <c r="K490" s="86">
        <v>201600</v>
      </c>
    </row>
    <row r="491" spans="1:11" ht="12.75" outlineLevel="1">
      <c r="A491" s="25">
        <v>41</v>
      </c>
      <c r="B491" s="10">
        <v>612</v>
      </c>
      <c r="C491" s="46" t="s">
        <v>9</v>
      </c>
      <c r="D491" s="86">
        <v>806</v>
      </c>
      <c r="E491" s="86">
        <v>1988</v>
      </c>
      <c r="F491" s="86">
        <v>4683</v>
      </c>
      <c r="G491" s="86"/>
      <c r="H491" s="262">
        <v>4680</v>
      </c>
      <c r="I491" s="86"/>
      <c r="J491" s="86"/>
      <c r="K491" s="86"/>
    </row>
    <row r="492" spans="1:11" ht="11.25" customHeight="1" outlineLevel="1">
      <c r="A492" s="25">
        <v>41</v>
      </c>
      <c r="B492" s="10">
        <v>614</v>
      </c>
      <c r="C492" s="46" t="s">
        <v>10</v>
      </c>
      <c r="D492" s="86">
        <v>11100</v>
      </c>
      <c r="E492" s="86">
        <v>11320</v>
      </c>
      <c r="F492" s="86">
        <v>19203</v>
      </c>
      <c r="G492" s="86"/>
      <c r="H492" s="262">
        <v>19203</v>
      </c>
      <c r="I492" s="86"/>
      <c r="J492" s="86"/>
      <c r="K492" s="86"/>
    </row>
    <row r="493" spans="1:11" ht="12.75">
      <c r="A493" s="25">
        <v>41</v>
      </c>
      <c r="B493" s="20">
        <v>620</v>
      </c>
      <c r="C493" s="45" t="s">
        <v>57</v>
      </c>
      <c r="D493" s="102">
        <f aca="true" t="shared" si="79" ref="D493:I493">SUM(D494:D501)</f>
        <v>32830</v>
      </c>
      <c r="E493" s="102">
        <f t="shared" si="79"/>
        <v>42147</v>
      </c>
      <c r="F493" s="102">
        <f t="shared" si="79"/>
        <v>52886</v>
      </c>
      <c r="G493" s="102">
        <f>SUM(G494:G501)</f>
        <v>70623</v>
      </c>
      <c r="H493" s="264">
        <f>SUM(H494:H501)</f>
        <v>70623</v>
      </c>
      <c r="I493" s="102">
        <f t="shared" si="79"/>
        <v>70963</v>
      </c>
      <c r="J493" s="102">
        <f>SUM(J494:J501)</f>
        <v>70963</v>
      </c>
      <c r="K493" s="102">
        <f>SUM(K494:K501)</f>
        <v>70963</v>
      </c>
    </row>
    <row r="494" spans="1:14" ht="12.75" outlineLevel="1">
      <c r="A494" s="25">
        <v>41</v>
      </c>
      <c r="B494" s="10" t="s">
        <v>13</v>
      </c>
      <c r="C494" s="46" t="s">
        <v>14</v>
      </c>
      <c r="D494" s="86">
        <v>9039</v>
      </c>
      <c r="E494" s="86">
        <v>11681</v>
      </c>
      <c r="F494" s="86">
        <v>14744</v>
      </c>
      <c r="G494" s="86">
        <v>20063</v>
      </c>
      <c r="H494" s="262">
        <v>20063</v>
      </c>
      <c r="I494" s="86">
        <v>21267</v>
      </c>
      <c r="J494" s="86">
        <v>21267</v>
      </c>
      <c r="K494" s="86">
        <v>21267</v>
      </c>
      <c r="M494" s="235"/>
      <c r="N494" s="236"/>
    </row>
    <row r="495" spans="1:14" ht="12.75" outlineLevel="1">
      <c r="A495" s="25">
        <v>41</v>
      </c>
      <c r="B495" s="10">
        <v>625001</v>
      </c>
      <c r="C495" s="46" t="s">
        <v>15</v>
      </c>
      <c r="D495" s="86">
        <v>1355</v>
      </c>
      <c r="E495" s="86">
        <v>1730</v>
      </c>
      <c r="F495" s="86">
        <v>2182</v>
      </c>
      <c r="G495" s="86">
        <v>2809</v>
      </c>
      <c r="H495" s="262">
        <v>2809</v>
      </c>
      <c r="I495" s="86">
        <v>2977</v>
      </c>
      <c r="J495" s="86">
        <v>2977</v>
      </c>
      <c r="K495" s="86">
        <v>2977</v>
      </c>
      <c r="M495" s="235"/>
      <c r="N495" s="236"/>
    </row>
    <row r="496" spans="1:14" ht="12.75" outlineLevel="1">
      <c r="A496" s="25">
        <v>41</v>
      </c>
      <c r="B496" s="10">
        <v>625002</v>
      </c>
      <c r="C496" s="46" t="s">
        <v>16</v>
      </c>
      <c r="D496" s="86">
        <v>13557</v>
      </c>
      <c r="E496" s="86">
        <v>17310</v>
      </c>
      <c r="F496" s="86">
        <v>21825</v>
      </c>
      <c r="G496" s="86">
        <v>28089</v>
      </c>
      <c r="H496" s="262">
        <v>28089</v>
      </c>
      <c r="I496" s="86">
        <v>25877</v>
      </c>
      <c r="J496" s="86">
        <v>25877</v>
      </c>
      <c r="K496" s="86">
        <v>25877</v>
      </c>
      <c r="M496" s="235"/>
      <c r="N496" s="236"/>
    </row>
    <row r="497" spans="1:14" ht="12.75" outlineLevel="1">
      <c r="A497" s="25">
        <v>41</v>
      </c>
      <c r="B497" s="10">
        <v>625003</v>
      </c>
      <c r="C497" s="46" t="s">
        <v>17</v>
      </c>
      <c r="D497" s="86">
        <v>776</v>
      </c>
      <c r="E497" s="86">
        <v>991</v>
      </c>
      <c r="F497" s="86">
        <v>1263</v>
      </c>
      <c r="G497" s="86">
        <v>1605</v>
      </c>
      <c r="H497" s="262">
        <v>1605</v>
      </c>
      <c r="I497" s="86">
        <v>1701</v>
      </c>
      <c r="J497" s="86">
        <v>1701</v>
      </c>
      <c r="K497" s="86">
        <v>1701</v>
      </c>
      <c r="M497" s="235"/>
      <c r="N497" s="236"/>
    </row>
    <row r="498" spans="1:14" ht="12.75" outlineLevel="1">
      <c r="A498" s="25">
        <v>41</v>
      </c>
      <c r="B498" s="10">
        <v>625004</v>
      </c>
      <c r="C498" s="46" t="s">
        <v>18</v>
      </c>
      <c r="D498" s="86">
        <v>2447</v>
      </c>
      <c r="E498" s="86">
        <v>3190</v>
      </c>
      <c r="F498" s="86">
        <v>3810</v>
      </c>
      <c r="G498" s="86">
        <v>6019</v>
      </c>
      <c r="H498" s="262">
        <v>6019</v>
      </c>
      <c r="I498" s="86">
        <v>6380</v>
      </c>
      <c r="J498" s="86">
        <v>6380</v>
      </c>
      <c r="K498" s="86">
        <v>6380</v>
      </c>
      <c r="M498" s="235"/>
      <c r="N498" s="236"/>
    </row>
    <row r="499" spans="1:14" ht="12.75" outlineLevel="1">
      <c r="A499" s="25">
        <v>41</v>
      </c>
      <c r="B499" s="10">
        <v>625005</v>
      </c>
      <c r="C499" s="46" t="s">
        <v>19</v>
      </c>
      <c r="D499" s="86">
        <v>816</v>
      </c>
      <c r="E499" s="86">
        <v>1063</v>
      </c>
      <c r="F499" s="86">
        <v>1269</v>
      </c>
      <c r="G499" s="86">
        <v>2006</v>
      </c>
      <c r="H499" s="262">
        <v>2006</v>
      </c>
      <c r="I499" s="86">
        <v>2127</v>
      </c>
      <c r="J499" s="86">
        <v>2127</v>
      </c>
      <c r="K499" s="86">
        <v>2127</v>
      </c>
      <c r="M499" s="235"/>
      <c r="N499" s="236"/>
    </row>
    <row r="500" spans="1:14" ht="12.75" outlineLevel="1">
      <c r="A500" s="25">
        <v>41</v>
      </c>
      <c r="B500" s="10">
        <v>625007</v>
      </c>
      <c r="C500" s="46" t="s">
        <v>20</v>
      </c>
      <c r="D500" s="86">
        <v>4599</v>
      </c>
      <c r="E500" s="86">
        <v>5872</v>
      </c>
      <c r="F500" s="86">
        <v>7404</v>
      </c>
      <c r="G500" s="86">
        <v>9530</v>
      </c>
      <c r="H500" s="262">
        <v>9530</v>
      </c>
      <c r="I500" s="86">
        <v>10102</v>
      </c>
      <c r="J500" s="86">
        <v>10102</v>
      </c>
      <c r="K500" s="86">
        <v>10102</v>
      </c>
      <c r="M500" s="235"/>
      <c r="N500" s="236"/>
    </row>
    <row r="501" spans="1:14" ht="12.75" outlineLevel="1">
      <c r="A501" s="25">
        <v>41</v>
      </c>
      <c r="B501" s="10">
        <v>625006</v>
      </c>
      <c r="C501" s="46" t="s">
        <v>115</v>
      </c>
      <c r="D501" s="86">
        <v>241</v>
      </c>
      <c r="E501" s="86">
        <v>310</v>
      </c>
      <c r="F501" s="86">
        <v>389</v>
      </c>
      <c r="G501" s="86">
        <v>502</v>
      </c>
      <c r="H501" s="262">
        <v>502</v>
      </c>
      <c r="I501" s="86">
        <v>532</v>
      </c>
      <c r="J501" s="86">
        <v>532</v>
      </c>
      <c r="K501" s="86">
        <v>532</v>
      </c>
      <c r="N501" s="236"/>
    </row>
    <row r="502" spans="1:14" ht="12.75">
      <c r="A502" s="25">
        <v>41</v>
      </c>
      <c r="B502" s="20" t="s">
        <v>116</v>
      </c>
      <c r="C502" s="45" t="s">
        <v>22</v>
      </c>
      <c r="D502" s="91">
        <f aca="true" t="shared" si="80" ref="D502:I502">D503+D508+D515+D520+D525</f>
        <v>75768</v>
      </c>
      <c r="E502" s="91">
        <f t="shared" si="80"/>
        <v>45690</v>
      </c>
      <c r="F502" s="91">
        <f t="shared" si="80"/>
        <v>23855</v>
      </c>
      <c r="G502" s="91">
        <f t="shared" si="80"/>
        <v>33987</v>
      </c>
      <c r="H502" s="260">
        <f>H503+H508+H515+H520+H525</f>
        <v>33814</v>
      </c>
      <c r="I502" s="91">
        <f t="shared" si="80"/>
        <v>73780</v>
      </c>
      <c r="J502" s="91">
        <f>J503+J508+J515+J520+J525</f>
        <v>73780</v>
      </c>
      <c r="K502" s="91">
        <f>K503+K508+K515+K520+K525</f>
        <v>73780</v>
      </c>
      <c r="N502" s="236"/>
    </row>
    <row r="503" spans="1:11" ht="12.75">
      <c r="A503" s="25">
        <v>41</v>
      </c>
      <c r="B503" s="20">
        <v>632</v>
      </c>
      <c r="C503" s="45" t="s">
        <v>25</v>
      </c>
      <c r="D503" s="102">
        <f aca="true" t="shared" si="81" ref="D503:I503">SUM(D504:D507)</f>
        <v>18606</v>
      </c>
      <c r="E503" s="102">
        <f t="shared" si="81"/>
        <v>13194</v>
      </c>
      <c r="F503" s="102">
        <f t="shared" si="81"/>
        <v>9408</v>
      </c>
      <c r="G503" s="102">
        <f t="shared" si="81"/>
        <v>15374</v>
      </c>
      <c r="H503" s="264">
        <f>SUM(H504:H507)</f>
        <v>9407</v>
      </c>
      <c r="I503" s="102">
        <f t="shared" si="81"/>
        <v>17722</v>
      </c>
      <c r="J503" s="102">
        <f>SUM(J504:J507)</f>
        <v>17722</v>
      </c>
      <c r="K503" s="102">
        <f>SUM(K504:K507)</f>
        <v>17722</v>
      </c>
    </row>
    <row r="504" spans="1:11" ht="12.75" outlineLevel="1">
      <c r="A504" s="25">
        <v>41</v>
      </c>
      <c r="B504" s="10">
        <v>632001</v>
      </c>
      <c r="C504" s="46" t="s">
        <v>26</v>
      </c>
      <c r="D504" s="86">
        <v>7648</v>
      </c>
      <c r="E504" s="86">
        <v>11127</v>
      </c>
      <c r="F504" s="86">
        <v>8210</v>
      </c>
      <c r="G504" s="86">
        <v>1452</v>
      </c>
      <c r="H504" s="262">
        <v>3354</v>
      </c>
      <c r="I504" s="86">
        <v>3400</v>
      </c>
      <c r="J504" s="86">
        <v>3400</v>
      </c>
      <c r="K504" s="86">
        <v>3400</v>
      </c>
    </row>
    <row r="505" spans="1:11" ht="12.75" outlineLevel="1">
      <c r="A505" s="25">
        <v>41</v>
      </c>
      <c r="B505" s="10">
        <v>632001</v>
      </c>
      <c r="C505" s="46" t="s">
        <v>27</v>
      </c>
      <c r="D505" s="86">
        <v>9088</v>
      </c>
      <c r="E505" s="86"/>
      <c r="F505" s="86"/>
      <c r="G505" s="86">
        <v>11922</v>
      </c>
      <c r="H505" s="262">
        <v>4856</v>
      </c>
      <c r="I505" s="86">
        <v>11922</v>
      </c>
      <c r="J505" s="86">
        <v>11922</v>
      </c>
      <c r="K505" s="86">
        <v>11922</v>
      </c>
    </row>
    <row r="506" spans="1:11" ht="12.75" outlineLevel="1">
      <c r="A506" s="25">
        <v>41</v>
      </c>
      <c r="B506" s="10">
        <v>632002</v>
      </c>
      <c r="C506" s="46" t="s">
        <v>28</v>
      </c>
      <c r="D506" s="86">
        <v>1718</v>
      </c>
      <c r="E506" s="86">
        <v>1808</v>
      </c>
      <c r="F506" s="86">
        <v>1198</v>
      </c>
      <c r="G506" s="86">
        <v>2000</v>
      </c>
      <c r="H506" s="262">
        <v>1197</v>
      </c>
      <c r="I506" s="86">
        <v>2000</v>
      </c>
      <c r="J506" s="86">
        <v>2000</v>
      </c>
      <c r="K506" s="86">
        <v>2000</v>
      </c>
    </row>
    <row r="507" spans="1:11" ht="12.75" outlineLevel="1">
      <c r="A507" s="25">
        <v>41</v>
      </c>
      <c r="B507" s="10">
        <v>632003</v>
      </c>
      <c r="C507" s="46" t="s">
        <v>29</v>
      </c>
      <c r="D507" s="86">
        <v>152</v>
      </c>
      <c r="E507" s="86">
        <v>259</v>
      </c>
      <c r="F507" s="86"/>
      <c r="G507" s="86"/>
      <c r="H507" s="262"/>
      <c r="I507" s="86">
        <v>400</v>
      </c>
      <c r="J507" s="86">
        <v>400</v>
      </c>
      <c r="K507" s="86">
        <v>400</v>
      </c>
    </row>
    <row r="508" spans="1:11" ht="12.75">
      <c r="A508" s="25">
        <v>41</v>
      </c>
      <c r="B508" s="20">
        <v>633</v>
      </c>
      <c r="C508" s="45" t="s">
        <v>30</v>
      </c>
      <c r="D508" s="102">
        <f aca="true" t="shared" si="82" ref="D508:I508">SUM(D509:D514)</f>
        <v>17822</v>
      </c>
      <c r="E508" s="102">
        <f t="shared" si="82"/>
        <v>12673</v>
      </c>
      <c r="F508" s="102">
        <f t="shared" si="82"/>
        <v>4410</v>
      </c>
      <c r="G508" s="102">
        <f t="shared" si="82"/>
        <v>8500</v>
      </c>
      <c r="H508" s="264">
        <f>SUM(H509:H514)</f>
        <v>15413</v>
      </c>
      <c r="I508" s="102">
        <f t="shared" si="82"/>
        <v>11700</v>
      </c>
      <c r="J508" s="102">
        <f>SUM(J509:J514)</f>
        <v>11700</v>
      </c>
      <c r="K508" s="102">
        <f>SUM(K509:K514)</f>
        <v>11700</v>
      </c>
    </row>
    <row r="509" spans="1:11" ht="12.75">
      <c r="A509" s="12">
        <v>41</v>
      </c>
      <c r="B509" s="10">
        <v>633001</v>
      </c>
      <c r="C509" s="46" t="s">
        <v>38</v>
      </c>
      <c r="D509" s="86">
        <v>1759</v>
      </c>
      <c r="E509" s="86">
        <v>4583</v>
      </c>
      <c r="F509" s="86">
        <v>145</v>
      </c>
      <c r="G509" s="86"/>
      <c r="H509" s="262">
        <v>144</v>
      </c>
      <c r="I509" s="86">
        <v>2000</v>
      </c>
      <c r="J509" s="86">
        <v>2000</v>
      </c>
      <c r="K509" s="86">
        <v>2000</v>
      </c>
    </row>
    <row r="510" spans="1:11" ht="12.75">
      <c r="A510" s="12">
        <v>41</v>
      </c>
      <c r="B510" s="10">
        <v>633003</v>
      </c>
      <c r="C510" s="46" t="s">
        <v>117</v>
      </c>
      <c r="D510" s="86">
        <v>2338</v>
      </c>
      <c r="E510" s="86">
        <v>3288</v>
      </c>
      <c r="F510" s="86"/>
      <c r="G510" s="86">
        <v>2000</v>
      </c>
      <c r="H510" s="262">
        <v>0</v>
      </c>
      <c r="I510" s="86">
        <v>3200</v>
      </c>
      <c r="J510" s="86">
        <v>3200</v>
      </c>
      <c r="K510" s="86">
        <v>3200</v>
      </c>
    </row>
    <row r="511" spans="1:11" ht="12.75">
      <c r="A511" s="12">
        <v>41</v>
      </c>
      <c r="B511" s="10">
        <v>633004</v>
      </c>
      <c r="C511" s="46" t="s">
        <v>76</v>
      </c>
      <c r="D511" s="86">
        <v>7397</v>
      </c>
      <c r="E511" s="86">
        <v>1768</v>
      </c>
      <c r="F511" s="86">
        <v>148</v>
      </c>
      <c r="G511" s="86">
        <v>2000</v>
      </c>
      <c r="H511" s="262">
        <v>148</v>
      </c>
      <c r="I511" s="86">
        <v>2000</v>
      </c>
      <c r="J511" s="86">
        <v>2000</v>
      </c>
      <c r="K511" s="86">
        <v>2000</v>
      </c>
    </row>
    <row r="512" spans="1:11" ht="12.75">
      <c r="A512" s="12">
        <v>41</v>
      </c>
      <c r="B512" s="10">
        <v>633006</v>
      </c>
      <c r="C512" s="46" t="s">
        <v>33</v>
      </c>
      <c r="D512" s="86">
        <v>4985</v>
      </c>
      <c r="E512" s="86">
        <v>1004</v>
      </c>
      <c r="F512" s="86">
        <v>1848</v>
      </c>
      <c r="G512" s="86">
        <v>1500</v>
      </c>
      <c r="H512" s="262">
        <v>1847</v>
      </c>
      <c r="I512" s="86">
        <v>1500</v>
      </c>
      <c r="J512" s="86">
        <v>1500</v>
      </c>
      <c r="K512" s="86">
        <v>1500</v>
      </c>
    </row>
    <row r="513" spans="1:11" ht="12.75">
      <c r="A513" s="12">
        <v>41</v>
      </c>
      <c r="B513" s="10">
        <v>633009</v>
      </c>
      <c r="C513" s="46" t="s">
        <v>181</v>
      </c>
      <c r="D513" s="86">
        <v>1343</v>
      </c>
      <c r="E513" s="86">
        <v>1811</v>
      </c>
      <c r="F513" s="86">
        <v>2269</v>
      </c>
      <c r="G513" s="86">
        <v>3000</v>
      </c>
      <c r="H513" s="262">
        <v>13206</v>
      </c>
      <c r="I513" s="86">
        <v>3000</v>
      </c>
      <c r="J513" s="86">
        <v>3000</v>
      </c>
      <c r="K513" s="86">
        <v>3000</v>
      </c>
    </row>
    <row r="514" spans="1:11" ht="12.75">
      <c r="A514" s="12">
        <v>41</v>
      </c>
      <c r="B514" s="10">
        <v>633</v>
      </c>
      <c r="C514" s="46" t="s">
        <v>251</v>
      </c>
      <c r="D514" s="86"/>
      <c r="E514" s="86">
        <v>219</v>
      </c>
      <c r="F514" s="86">
        <v>0</v>
      </c>
      <c r="G514" s="86"/>
      <c r="H514" s="262">
        <v>68</v>
      </c>
      <c r="I514" s="86"/>
      <c r="J514" s="86"/>
      <c r="K514" s="86"/>
    </row>
    <row r="515" spans="1:11" ht="12.75">
      <c r="A515" s="25">
        <v>41</v>
      </c>
      <c r="B515" s="20">
        <v>635</v>
      </c>
      <c r="C515" s="45" t="s">
        <v>37</v>
      </c>
      <c r="D515" s="102">
        <f aca="true" t="shared" si="83" ref="D515:I515">SUM(D516:D519)</f>
        <v>28955</v>
      </c>
      <c r="E515" s="102">
        <f t="shared" si="83"/>
        <v>12126</v>
      </c>
      <c r="F515" s="102">
        <f t="shared" si="83"/>
        <v>2711</v>
      </c>
      <c r="G515" s="102">
        <f>SUM(G516:G519)</f>
        <v>1313</v>
      </c>
      <c r="H515" s="264">
        <f>SUM(H516:H519)</f>
        <v>2710</v>
      </c>
      <c r="I515" s="102">
        <f t="shared" si="83"/>
        <v>35158</v>
      </c>
      <c r="J515" s="102">
        <f>SUM(J516:J519)</f>
        <v>35158</v>
      </c>
      <c r="K515" s="102">
        <f>SUM(K516:K519)</f>
        <v>35158</v>
      </c>
    </row>
    <row r="516" spans="1:11" ht="12.75" outlineLevel="1">
      <c r="A516" s="12">
        <v>41</v>
      </c>
      <c r="B516" s="10">
        <v>635001</v>
      </c>
      <c r="C516" s="46" t="s">
        <v>38</v>
      </c>
      <c r="D516" s="86">
        <v>3984</v>
      </c>
      <c r="E516" s="86">
        <v>7918</v>
      </c>
      <c r="F516" s="86">
        <v>1612</v>
      </c>
      <c r="G516" s="86"/>
      <c r="H516" s="262">
        <v>1612</v>
      </c>
      <c r="I516" s="86">
        <v>0</v>
      </c>
      <c r="J516" s="86">
        <v>0</v>
      </c>
      <c r="K516" s="86">
        <v>0</v>
      </c>
    </row>
    <row r="517" spans="1:11" ht="12.75" outlineLevel="1">
      <c r="A517" s="12">
        <v>41</v>
      </c>
      <c r="B517" s="10">
        <v>635002</v>
      </c>
      <c r="C517" s="46" t="s">
        <v>39</v>
      </c>
      <c r="D517" s="86">
        <v>1550</v>
      </c>
      <c r="E517" s="86">
        <v>132</v>
      </c>
      <c r="F517" s="86">
        <v>0</v>
      </c>
      <c r="G517" s="86"/>
      <c r="H517" s="262"/>
      <c r="I517" s="86">
        <v>23158</v>
      </c>
      <c r="J517" s="86">
        <v>23158</v>
      </c>
      <c r="K517" s="86">
        <v>23158</v>
      </c>
    </row>
    <row r="518" spans="1:11" ht="12.75" outlineLevel="1">
      <c r="A518" s="12">
        <v>72</v>
      </c>
      <c r="B518" s="10">
        <v>635004</v>
      </c>
      <c r="C518" s="46" t="s">
        <v>40</v>
      </c>
      <c r="D518" s="86">
        <v>14116</v>
      </c>
      <c r="E518" s="86">
        <v>3996</v>
      </c>
      <c r="F518" s="86">
        <v>1099</v>
      </c>
      <c r="G518" s="86"/>
      <c r="H518" s="262">
        <v>1098</v>
      </c>
      <c r="I518" s="86"/>
      <c r="J518" s="86"/>
      <c r="K518" s="86"/>
    </row>
    <row r="519" spans="1:11" ht="12.75" outlineLevel="1">
      <c r="A519" s="12">
        <v>41</v>
      </c>
      <c r="B519" s="10">
        <v>635006</v>
      </c>
      <c r="C519" s="46" t="s">
        <v>42</v>
      </c>
      <c r="D519" s="86">
        <v>9305</v>
      </c>
      <c r="E519" s="86">
        <v>80</v>
      </c>
      <c r="F519" s="86">
        <v>0</v>
      </c>
      <c r="G519" s="86">
        <v>1313</v>
      </c>
      <c r="H519" s="262">
        <v>0</v>
      </c>
      <c r="I519" s="86">
        <v>12000</v>
      </c>
      <c r="J519" s="86">
        <v>12000</v>
      </c>
      <c r="K519" s="86">
        <v>12000</v>
      </c>
    </row>
    <row r="520" spans="1:11" ht="12.75">
      <c r="A520" s="12">
        <v>41</v>
      </c>
      <c r="B520" s="20">
        <v>637</v>
      </c>
      <c r="C520" s="45" t="s">
        <v>43</v>
      </c>
      <c r="D520" s="102">
        <f aca="true" t="shared" si="84" ref="D520:I520">SUM(D521:D524)</f>
        <v>8932</v>
      </c>
      <c r="E520" s="102">
        <f t="shared" si="84"/>
        <v>5451</v>
      </c>
      <c r="F520" s="102">
        <f t="shared" si="84"/>
        <v>4328</v>
      </c>
      <c r="G520" s="102">
        <f t="shared" si="84"/>
        <v>6600</v>
      </c>
      <c r="H520" s="264">
        <f>SUM(H521:H524)</f>
        <v>4084</v>
      </c>
      <c r="I520" s="102">
        <f t="shared" si="84"/>
        <v>7000</v>
      </c>
      <c r="J520" s="102">
        <f>SUM(J521:J524)</f>
        <v>7000</v>
      </c>
      <c r="K520" s="102">
        <f>SUM(K521:K524)</f>
        <v>7000</v>
      </c>
    </row>
    <row r="521" spans="1:11" ht="12.75" outlineLevel="1">
      <c r="A521" s="12">
        <v>41</v>
      </c>
      <c r="B521" s="10">
        <v>637004</v>
      </c>
      <c r="C521" s="46" t="s">
        <v>45</v>
      </c>
      <c r="D521" s="86">
        <v>5795</v>
      </c>
      <c r="E521" s="86">
        <v>369</v>
      </c>
      <c r="F521" s="86">
        <v>322</v>
      </c>
      <c r="G521" s="86">
        <v>1200</v>
      </c>
      <c r="H521" s="262">
        <v>321</v>
      </c>
      <c r="I521" s="86">
        <v>1200</v>
      </c>
      <c r="J521" s="86">
        <v>1200</v>
      </c>
      <c r="K521" s="86">
        <v>1200</v>
      </c>
    </row>
    <row r="522" spans="1:11" ht="12.75" outlineLevel="1">
      <c r="A522" s="12">
        <v>41</v>
      </c>
      <c r="B522" s="10">
        <v>637005</v>
      </c>
      <c r="C522" s="46" t="s">
        <v>46</v>
      </c>
      <c r="D522" s="86"/>
      <c r="E522" s="86">
        <v>1891</v>
      </c>
      <c r="F522" s="86">
        <v>243</v>
      </c>
      <c r="G522" s="86">
        <v>2000</v>
      </c>
      <c r="H522" s="262">
        <v>0</v>
      </c>
      <c r="I522" s="86">
        <v>2000</v>
      </c>
      <c r="J522" s="86">
        <v>2000</v>
      </c>
      <c r="K522" s="86">
        <v>2000</v>
      </c>
    </row>
    <row r="523" spans="1:11" ht="12.75" outlineLevel="1">
      <c r="A523" s="12">
        <v>41</v>
      </c>
      <c r="B523" s="10">
        <v>637014</v>
      </c>
      <c r="C523" s="46" t="s">
        <v>98</v>
      </c>
      <c r="D523" s="86">
        <v>2139</v>
      </c>
      <c r="E523" s="86">
        <v>1947</v>
      </c>
      <c r="F523" s="86">
        <v>2180</v>
      </c>
      <c r="G523" s="86">
        <v>2100</v>
      </c>
      <c r="H523" s="262">
        <v>2180</v>
      </c>
      <c r="I523" s="86">
        <v>2100</v>
      </c>
      <c r="J523" s="86">
        <v>2100</v>
      </c>
      <c r="K523" s="86">
        <v>2100</v>
      </c>
    </row>
    <row r="524" spans="1:11" ht="12.75" outlineLevel="1">
      <c r="A524" s="12">
        <v>41</v>
      </c>
      <c r="B524" s="49">
        <v>637016</v>
      </c>
      <c r="C524" s="53" t="s">
        <v>101</v>
      </c>
      <c r="D524" s="86">
        <v>998</v>
      </c>
      <c r="E524" s="86">
        <v>1244</v>
      </c>
      <c r="F524" s="86">
        <v>1583</v>
      </c>
      <c r="G524" s="86">
        <v>1300</v>
      </c>
      <c r="H524" s="262">
        <v>1583</v>
      </c>
      <c r="I524" s="86">
        <v>1700</v>
      </c>
      <c r="J524" s="86">
        <v>1700</v>
      </c>
      <c r="K524" s="86">
        <v>1700</v>
      </c>
    </row>
    <row r="525" spans="1:11" ht="12.75">
      <c r="A525" s="12">
        <v>41</v>
      </c>
      <c r="B525" s="50">
        <v>642015</v>
      </c>
      <c r="C525" s="50" t="s">
        <v>102</v>
      </c>
      <c r="D525" s="102">
        <v>1453</v>
      </c>
      <c r="E525" s="102">
        <v>2246</v>
      </c>
      <c r="F525" s="102">
        <v>2998</v>
      </c>
      <c r="G525" s="102">
        <v>2200</v>
      </c>
      <c r="H525" s="264">
        <v>2200</v>
      </c>
      <c r="I525" s="102">
        <v>2200</v>
      </c>
      <c r="J525" s="102">
        <v>2200</v>
      </c>
      <c r="K525" s="102">
        <v>2200</v>
      </c>
    </row>
    <row r="526" spans="1:6" ht="12.75">
      <c r="A526" s="26"/>
      <c r="B526" s="80"/>
      <c r="C526" s="80"/>
      <c r="D526" s="81"/>
      <c r="E526" s="81"/>
      <c r="F526" s="81"/>
    </row>
    <row r="527" spans="1:11" ht="12.75">
      <c r="A527" s="26"/>
      <c r="B527" s="80"/>
      <c r="C527" s="80"/>
      <c r="D527" s="78" t="s">
        <v>178</v>
      </c>
      <c r="E527" s="78" t="s">
        <v>178</v>
      </c>
      <c r="F527" s="78" t="s">
        <v>178</v>
      </c>
      <c r="G527" s="78" t="s">
        <v>178</v>
      </c>
      <c r="H527" s="78" t="s">
        <v>178</v>
      </c>
      <c r="I527" s="78" t="s">
        <v>178</v>
      </c>
      <c r="J527" s="78" t="s">
        <v>178</v>
      </c>
      <c r="K527" s="78" t="s">
        <v>178</v>
      </c>
    </row>
    <row r="528" spans="1:11" ht="12.75">
      <c r="A528" s="35" t="s">
        <v>0</v>
      </c>
      <c r="B528" s="15"/>
      <c r="C528" s="28" t="s">
        <v>72</v>
      </c>
      <c r="D528" s="129" t="s">
        <v>199</v>
      </c>
      <c r="E528" s="129" t="s">
        <v>199</v>
      </c>
      <c r="F528" s="129" t="s">
        <v>199</v>
      </c>
      <c r="G528" s="5" t="s">
        <v>239</v>
      </c>
      <c r="H528" s="5" t="s">
        <v>250</v>
      </c>
      <c r="I528" s="5" t="s">
        <v>239</v>
      </c>
      <c r="J528" s="220" t="s">
        <v>239</v>
      </c>
      <c r="K528" s="253" t="s">
        <v>252</v>
      </c>
    </row>
    <row r="529" spans="1:11" ht="12.75">
      <c r="A529" s="6"/>
      <c r="B529" s="16"/>
      <c r="C529" s="29"/>
      <c r="D529" s="130" t="s">
        <v>229</v>
      </c>
      <c r="E529" s="130" t="s">
        <v>238</v>
      </c>
      <c r="F529" s="130">
        <v>2016</v>
      </c>
      <c r="G529" s="8" t="s">
        <v>240</v>
      </c>
      <c r="H529" s="8">
        <v>2017</v>
      </c>
      <c r="I529" s="8" t="s">
        <v>241</v>
      </c>
      <c r="J529" s="221" t="s">
        <v>242</v>
      </c>
      <c r="K529" s="254" t="s">
        <v>253</v>
      </c>
    </row>
    <row r="530" spans="1:11" ht="12.75">
      <c r="A530" s="6"/>
      <c r="B530" s="16" t="s">
        <v>227</v>
      </c>
      <c r="C530" s="7"/>
      <c r="D530" s="159">
        <f aca="true" t="shared" si="85" ref="D530:I530">D533+D537+D546+D571</f>
        <v>89516</v>
      </c>
      <c r="E530" s="159">
        <f t="shared" si="85"/>
        <v>55742</v>
      </c>
      <c r="F530" s="159">
        <f t="shared" si="85"/>
        <v>112862</v>
      </c>
      <c r="G530" s="159">
        <f t="shared" si="85"/>
        <v>135413</v>
      </c>
      <c r="H530" s="159">
        <f>H533+H537+H546+H571</f>
        <v>135413</v>
      </c>
      <c r="I530" s="159">
        <f t="shared" si="85"/>
        <v>311052</v>
      </c>
      <c r="J530" s="159">
        <f>J533+J537+J546+J571</f>
        <v>311052</v>
      </c>
      <c r="K530" s="159">
        <f>K533+K537+K546+K571</f>
        <v>311052</v>
      </c>
    </row>
    <row r="531" spans="1:11" ht="12.75">
      <c r="A531" s="55">
        <v>41</v>
      </c>
      <c r="B531" s="38" t="s">
        <v>233</v>
      </c>
      <c r="C531" s="56" t="s">
        <v>119</v>
      </c>
      <c r="D531" s="112">
        <f>D533+D537+D546+D571</f>
        <v>89516</v>
      </c>
      <c r="E531" s="112">
        <f>E533+E537+E546+E571</f>
        <v>55742</v>
      </c>
      <c r="F531" s="112">
        <f>F533+F537+F546+F571</f>
        <v>112862</v>
      </c>
      <c r="G531" s="112">
        <v>122214</v>
      </c>
      <c r="H531" s="274">
        <v>122214</v>
      </c>
      <c r="I531" s="112">
        <v>147852</v>
      </c>
      <c r="J531" s="112">
        <v>147852</v>
      </c>
      <c r="K531" s="112">
        <v>147852</v>
      </c>
    </row>
    <row r="532" spans="1:11" ht="12.75">
      <c r="A532" s="55"/>
      <c r="B532" s="38">
        <v>630</v>
      </c>
      <c r="C532" s="56" t="s">
        <v>224</v>
      </c>
      <c r="D532" s="112"/>
      <c r="E532" s="112"/>
      <c r="F532" s="112"/>
      <c r="G532" s="112">
        <v>13200</v>
      </c>
      <c r="H532" s="274">
        <v>13200</v>
      </c>
      <c r="I532" s="112">
        <v>163200</v>
      </c>
      <c r="J532" s="112">
        <v>163200</v>
      </c>
      <c r="K532" s="112">
        <v>163200</v>
      </c>
    </row>
    <row r="533" spans="1:11" ht="12.75">
      <c r="A533" s="55">
        <v>41</v>
      </c>
      <c r="B533" s="20">
        <v>610</v>
      </c>
      <c r="C533" s="45" t="s">
        <v>94</v>
      </c>
      <c r="D533" s="91">
        <f aca="true" t="shared" si="86" ref="D533:I533">SUM(D534:D536)</f>
        <v>52345</v>
      </c>
      <c r="E533" s="91">
        <f t="shared" si="86"/>
        <v>32841</v>
      </c>
      <c r="F533" s="91">
        <f t="shared" si="86"/>
        <v>63739</v>
      </c>
      <c r="G533" s="91">
        <f t="shared" si="86"/>
        <v>69014</v>
      </c>
      <c r="H533" s="260">
        <f>SUM(H534:H536)</f>
        <v>69014</v>
      </c>
      <c r="I533" s="91">
        <f t="shared" si="86"/>
        <v>70560</v>
      </c>
      <c r="J533" s="91">
        <f>SUM(J534:J536)</f>
        <v>70560</v>
      </c>
      <c r="K533" s="91">
        <f>SUM(K534:K536)</f>
        <v>70560</v>
      </c>
    </row>
    <row r="534" spans="1:11" ht="12.75" outlineLevel="1">
      <c r="A534" s="55">
        <v>41</v>
      </c>
      <c r="B534" s="10">
        <v>611</v>
      </c>
      <c r="C534" s="46" t="s">
        <v>8</v>
      </c>
      <c r="D534" s="86">
        <v>40789</v>
      </c>
      <c r="E534" s="86">
        <v>25117</v>
      </c>
      <c r="F534" s="86">
        <v>47726</v>
      </c>
      <c r="G534" s="86">
        <v>69014</v>
      </c>
      <c r="H534" s="262">
        <v>53003</v>
      </c>
      <c r="I534" s="86">
        <v>70560</v>
      </c>
      <c r="J534" s="86">
        <v>70560</v>
      </c>
      <c r="K534" s="86">
        <v>70560</v>
      </c>
    </row>
    <row r="535" spans="1:11" ht="12.75" outlineLevel="1">
      <c r="A535" s="55">
        <v>41</v>
      </c>
      <c r="B535" s="10">
        <v>612</v>
      </c>
      <c r="C535" s="46" t="s">
        <v>9</v>
      </c>
      <c r="D535" s="86">
        <v>2256</v>
      </c>
      <c r="E535" s="86">
        <v>1296</v>
      </c>
      <c r="F535" s="86">
        <v>2923</v>
      </c>
      <c r="G535" s="86"/>
      <c r="H535" s="262">
        <v>2922</v>
      </c>
      <c r="I535" s="86"/>
      <c r="J535" s="86"/>
      <c r="K535" s="86"/>
    </row>
    <row r="536" spans="1:11" ht="12.75" outlineLevel="1">
      <c r="A536" s="55">
        <v>41</v>
      </c>
      <c r="B536" s="10">
        <v>614</v>
      </c>
      <c r="C536" s="46" t="s">
        <v>10</v>
      </c>
      <c r="D536" s="86">
        <v>9300</v>
      </c>
      <c r="E536" s="86">
        <v>6428</v>
      </c>
      <c r="F536" s="86">
        <v>13090</v>
      </c>
      <c r="G536" s="86"/>
      <c r="H536" s="262">
        <v>13089</v>
      </c>
      <c r="I536" s="86"/>
      <c r="J536" s="86"/>
      <c r="K536" s="86"/>
    </row>
    <row r="537" spans="1:11" ht="12.75">
      <c r="A537" s="55">
        <v>41</v>
      </c>
      <c r="B537" s="20">
        <v>620</v>
      </c>
      <c r="C537" s="45" t="s">
        <v>57</v>
      </c>
      <c r="D537" s="91">
        <f aca="true" t="shared" si="87" ref="D537:I537">SUM(D538:D545)</f>
        <v>18679</v>
      </c>
      <c r="E537" s="91">
        <f t="shared" si="87"/>
        <v>11525</v>
      </c>
      <c r="F537" s="91">
        <f t="shared" si="87"/>
        <v>22730</v>
      </c>
      <c r="G537" s="91">
        <f>SUM(G538:G545)</f>
        <v>24293</v>
      </c>
      <c r="H537" s="260">
        <f>SUM(H538:H545)</f>
        <v>24293</v>
      </c>
      <c r="I537" s="91">
        <f t="shared" si="87"/>
        <v>24837</v>
      </c>
      <c r="J537" s="91">
        <f>SUM(J538:J545)</f>
        <v>24837</v>
      </c>
      <c r="K537" s="91">
        <f>SUM(K538:K545)</f>
        <v>24837</v>
      </c>
    </row>
    <row r="538" spans="1:14" ht="12.75" outlineLevel="1">
      <c r="A538" s="55">
        <v>41</v>
      </c>
      <c r="B538" s="10" t="s">
        <v>13</v>
      </c>
      <c r="C538" s="46" t="s">
        <v>14</v>
      </c>
      <c r="D538" s="86">
        <v>5307</v>
      </c>
      <c r="E538" s="86">
        <v>3278</v>
      </c>
      <c r="F538" s="86">
        <v>6751</v>
      </c>
      <c r="G538" s="86">
        <v>6901</v>
      </c>
      <c r="H538" s="262">
        <v>6901</v>
      </c>
      <c r="I538" s="86">
        <v>7177</v>
      </c>
      <c r="J538" s="86">
        <v>7177</v>
      </c>
      <c r="K538" s="86">
        <v>7177</v>
      </c>
      <c r="M538" s="235"/>
      <c r="N538" s="234"/>
    </row>
    <row r="539" spans="1:14" ht="12.75" outlineLevel="1">
      <c r="A539" s="55">
        <v>41</v>
      </c>
      <c r="B539" s="10">
        <v>625001</v>
      </c>
      <c r="C539" s="46" t="s">
        <v>15</v>
      </c>
      <c r="D539" s="86">
        <v>743</v>
      </c>
      <c r="E539" s="86">
        <v>458</v>
      </c>
      <c r="F539" s="86">
        <v>904</v>
      </c>
      <c r="G539" s="86">
        <v>966</v>
      </c>
      <c r="H539" s="262">
        <v>966</v>
      </c>
      <c r="I539" s="86">
        <v>1005</v>
      </c>
      <c r="J539" s="86">
        <v>1005</v>
      </c>
      <c r="K539" s="86">
        <v>1005</v>
      </c>
      <c r="M539" s="235"/>
      <c r="N539" s="234"/>
    </row>
    <row r="540" spans="1:14" ht="12.75" outlineLevel="1">
      <c r="A540" s="55">
        <v>41</v>
      </c>
      <c r="B540" s="10">
        <v>625002</v>
      </c>
      <c r="C540" s="46" t="s">
        <v>16</v>
      </c>
      <c r="D540" s="86">
        <v>7428</v>
      </c>
      <c r="E540" s="86">
        <v>4582</v>
      </c>
      <c r="F540" s="86">
        <v>8747</v>
      </c>
      <c r="G540" s="86">
        <v>9662</v>
      </c>
      <c r="H540" s="262">
        <v>9662</v>
      </c>
      <c r="I540" s="86">
        <v>9622</v>
      </c>
      <c r="J540" s="86">
        <v>9622</v>
      </c>
      <c r="K540" s="86">
        <v>9622</v>
      </c>
      <c r="M540" s="235"/>
      <c r="N540" s="238"/>
    </row>
    <row r="541" spans="1:14" ht="12.75" outlineLevel="1">
      <c r="A541" s="55">
        <v>41</v>
      </c>
      <c r="B541" s="10">
        <v>625003</v>
      </c>
      <c r="C541" s="46" t="s">
        <v>17</v>
      </c>
      <c r="D541" s="86">
        <v>425</v>
      </c>
      <c r="E541" s="86">
        <v>262</v>
      </c>
      <c r="F541" s="86">
        <v>516</v>
      </c>
      <c r="G541" s="86">
        <v>552</v>
      </c>
      <c r="H541" s="262">
        <v>552</v>
      </c>
      <c r="I541" s="86">
        <v>574</v>
      </c>
      <c r="J541" s="86">
        <v>574</v>
      </c>
      <c r="K541" s="86">
        <v>574</v>
      </c>
      <c r="M541" s="235"/>
      <c r="N541" s="234"/>
    </row>
    <row r="542" spans="1:14" ht="12.75" outlineLevel="1">
      <c r="A542" s="55">
        <v>41</v>
      </c>
      <c r="B542" s="10">
        <v>625004</v>
      </c>
      <c r="C542" s="46" t="s">
        <v>18</v>
      </c>
      <c r="D542" s="86">
        <v>1592</v>
      </c>
      <c r="E542" s="86">
        <v>982</v>
      </c>
      <c r="F542" s="86">
        <v>1937</v>
      </c>
      <c r="G542" s="86">
        <v>2070</v>
      </c>
      <c r="H542" s="262">
        <v>2070</v>
      </c>
      <c r="I542" s="86">
        <v>2153</v>
      </c>
      <c r="J542" s="86">
        <v>2153</v>
      </c>
      <c r="K542" s="86">
        <v>2153</v>
      </c>
      <c r="M542" s="235"/>
      <c r="N542" s="234"/>
    </row>
    <row r="543" spans="1:14" ht="12.75" outlineLevel="1">
      <c r="A543" s="55">
        <v>41</v>
      </c>
      <c r="B543" s="10">
        <v>625005</v>
      </c>
      <c r="C543" s="46" t="s">
        <v>19</v>
      </c>
      <c r="D543" s="86">
        <v>532</v>
      </c>
      <c r="E543" s="86">
        <v>327</v>
      </c>
      <c r="F543" s="86">
        <v>646</v>
      </c>
      <c r="G543" s="86">
        <v>690</v>
      </c>
      <c r="H543" s="262">
        <v>690</v>
      </c>
      <c r="I543" s="86">
        <v>718</v>
      </c>
      <c r="J543" s="86">
        <v>718</v>
      </c>
      <c r="K543" s="86">
        <v>718</v>
      </c>
      <c r="M543" s="235"/>
      <c r="N543" s="234"/>
    </row>
    <row r="544" spans="1:14" ht="12.75" outlineLevel="1">
      <c r="A544" s="55">
        <v>41</v>
      </c>
      <c r="B544" s="10">
        <v>625007</v>
      </c>
      <c r="C544" s="46" t="s">
        <v>20</v>
      </c>
      <c r="D544" s="86">
        <v>2520</v>
      </c>
      <c r="E544" s="86">
        <v>1554</v>
      </c>
      <c r="F544" s="86">
        <v>3067</v>
      </c>
      <c r="G544" s="86">
        <v>3279</v>
      </c>
      <c r="H544" s="262">
        <v>3279</v>
      </c>
      <c r="I544" s="86">
        <v>3409</v>
      </c>
      <c r="J544" s="86">
        <v>3409</v>
      </c>
      <c r="K544" s="86">
        <v>3409</v>
      </c>
      <c r="M544" s="235"/>
      <c r="N544" s="234"/>
    </row>
    <row r="545" spans="1:14" ht="12.75" outlineLevel="1">
      <c r="A545" s="55">
        <v>41</v>
      </c>
      <c r="B545" s="10">
        <v>625006</v>
      </c>
      <c r="C545" s="46" t="s">
        <v>21</v>
      </c>
      <c r="D545" s="86">
        <v>132</v>
      </c>
      <c r="E545" s="86">
        <v>82</v>
      </c>
      <c r="F545" s="86">
        <v>162</v>
      </c>
      <c r="G545" s="86">
        <v>173</v>
      </c>
      <c r="H545" s="262">
        <v>173</v>
      </c>
      <c r="I545" s="86">
        <v>179</v>
      </c>
      <c r="J545" s="86">
        <v>179</v>
      </c>
      <c r="K545" s="86">
        <v>179</v>
      </c>
      <c r="N545" s="234"/>
    </row>
    <row r="546" spans="1:11" ht="12.75">
      <c r="A546" s="55">
        <v>41</v>
      </c>
      <c r="B546" s="20">
        <v>630</v>
      </c>
      <c r="C546" s="45" t="s">
        <v>22</v>
      </c>
      <c r="D546" s="91">
        <f aca="true" t="shared" si="88" ref="D546:I546">D547+D553+D561+D566</f>
        <v>18492</v>
      </c>
      <c r="E546" s="91">
        <f t="shared" si="88"/>
        <v>11270</v>
      </c>
      <c r="F546" s="91">
        <f t="shared" si="88"/>
        <v>26048</v>
      </c>
      <c r="G546" s="91">
        <f t="shared" si="88"/>
        <v>42006</v>
      </c>
      <c r="H546" s="260">
        <f>H547+H553+H561+H566</f>
        <v>42006</v>
      </c>
      <c r="I546" s="91">
        <f t="shared" si="88"/>
        <v>215355</v>
      </c>
      <c r="J546" s="91">
        <f>J547+J553+J561+J566</f>
        <v>215355</v>
      </c>
      <c r="K546" s="91">
        <f>K547+K553+K561+K566</f>
        <v>215355</v>
      </c>
    </row>
    <row r="547" spans="1:11" ht="12.75">
      <c r="A547" s="55">
        <v>41</v>
      </c>
      <c r="B547" s="20">
        <v>632</v>
      </c>
      <c r="C547" s="45" t="s">
        <v>25</v>
      </c>
      <c r="D547" s="91">
        <f aca="true" t="shared" si="89" ref="D547:I547">SUM(D548:D552)</f>
        <v>8553</v>
      </c>
      <c r="E547" s="91">
        <f t="shared" si="89"/>
        <v>5713</v>
      </c>
      <c r="F547" s="91">
        <f t="shared" si="89"/>
        <v>10725</v>
      </c>
      <c r="G547" s="91">
        <f t="shared" si="89"/>
        <v>10500</v>
      </c>
      <c r="H547" s="260">
        <f>SUM(H548:H552)</f>
        <v>10723</v>
      </c>
      <c r="I547" s="91">
        <f t="shared" si="89"/>
        <v>10500</v>
      </c>
      <c r="J547" s="91">
        <f>SUM(J548:J552)</f>
        <v>10500</v>
      </c>
      <c r="K547" s="91">
        <f>SUM(K548:K552)</f>
        <v>10500</v>
      </c>
    </row>
    <row r="548" spans="1:11" ht="12.75" outlineLevel="1">
      <c r="A548" s="55">
        <v>41</v>
      </c>
      <c r="B548" s="10">
        <v>632001</v>
      </c>
      <c r="C548" s="46" t="s">
        <v>26</v>
      </c>
      <c r="D548" s="86">
        <v>3079</v>
      </c>
      <c r="E548" s="86">
        <v>4716</v>
      </c>
      <c r="F548" s="86">
        <v>8462</v>
      </c>
      <c r="G548" s="86">
        <v>5000</v>
      </c>
      <c r="H548" s="262">
        <v>6408</v>
      </c>
      <c r="I548" s="86">
        <v>5000</v>
      </c>
      <c r="J548" s="86">
        <v>5000</v>
      </c>
      <c r="K548" s="86">
        <v>5000</v>
      </c>
    </row>
    <row r="549" spans="1:11" ht="12.75" outlineLevel="1">
      <c r="A549" s="55">
        <v>41</v>
      </c>
      <c r="B549" s="10">
        <v>632001</v>
      </c>
      <c r="C549" s="46" t="s">
        <v>27</v>
      </c>
      <c r="D549" s="86">
        <v>2430</v>
      </c>
      <c r="E549" s="86"/>
      <c r="F549" s="86"/>
      <c r="G549" s="86">
        <v>2500</v>
      </c>
      <c r="H549" s="262">
        <v>2054</v>
      </c>
      <c r="I549" s="86">
        <v>2500</v>
      </c>
      <c r="J549" s="86">
        <v>2500</v>
      </c>
      <c r="K549" s="86">
        <v>2500</v>
      </c>
    </row>
    <row r="550" spans="1:11" ht="12.75" outlineLevel="1">
      <c r="A550" s="55">
        <v>41</v>
      </c>
      <c r="B550" s="10">
        <v>632001</v>
      </c>
      <c r="C550" s="46" t="s">
        <v>74</v>
      </c>
      <c r="D550" s="86">
        <v>991</v>
      </c>
      <c r="E550" s="86"/>
      <c r="F550" s="86"/>
      <c r="G550" s="86"/>
      <c r="H550" s="262"/>
      <c r="I550" s="86">
        <v>0</v>
      </c>
      <c r="J550" s="86">
        <v>0</v>
      </c>
      <c r="K550" s="86">
        <v>0</v>
      </c>
    </row>
    <row r="551" spans="1:11" ht="12.75" outlineLevel="1">
      <c r="A551" s="55">
        <v>41</v>
      </c>
      <c r="B551" s="10">
        <v>632002</v>
      </c>
      <c r="C551" s="46" t="s">
        <v>28</v>
      </c>
      <c r="D551" s="86">
        <v>1860</v>
      </c>
      <c r="E551" s="86">
        <v>862</v>
      </c>
      <c r="F551" s="86">
        <v>2062</v>
      </c>
      <c r="G551" s="86">
        <v>3000</v>
      </c>
      <c r="H551" s="262">
        <v>2062</v>
      </c>
      <c r="I551" s="86">
        <v>3000</v>
      </c>
      <c r="J551" s="86">
        <v>3000</v>
      </c>
      <c r="K551" s="86">
        <v>3000</v>
      </c>
    </row>
    <row r="552" spans="1:11" ht="12.75" outlineLevel="1">
      <c r="A552" s="55">
        <v>41</v>
      </c>
      <c r="B552" s="10">
        <v>632003</v>
      </c>
      <c r="C552" s="46" t="s">
        <v>29</v>
      </c>
      <c r="D552" s="86">
        <v>193</v>
      </c>
      <c r="E552" s="86">
        <v>135</v>
      </c>
      <c r="F552" s="86">
        <v>201</v>
      </c>
      <c r="G552" s="86"/>
      <c r="H552" s="262">
        <v>199</v>
      </c>
      <c r="I552" s="86">
        <v>0</v>
      </c>
      <c r="J552" s="86">
        <v>0</v>
      </c>
      <c r="K552" s="86">
        <v>0</v>
      </c>
    </row>
    <row r="553" spans="1:11" ht="12.75">
      <c r="A553" s="55">
        <v>41</v>
      </c>
      <c r="B553" s="20">
        <v>633</v>
      </c>
      <c r="C553" s="45" t="s">
        <v>30</v>
      </c>
      <c r="D553" s="91">
        <f>SUM(D554:D559)</f>
        <v>3318</v>
      </c>
      <c r="E553" s="91">
        <f>SUM(E554:E559)</f>
        <v>1710</v>
      </c>
      <c r="F553" s="91">
        <f>SUM(F554:F559)</f>
        <v>7277</v>
      </c>
      <c r="G553" s="91">
        <f>SUM(G554:G559)</f>
        <v>22000</v>
      </c>
      <c r="H553" s="260">
        <f>SUM(H554:H559)</f>
        <v>23240</v>
      </c>
      <c r="I553" s="91">
        <f>SUM(I554:I560)</f>
        <v>191555</v>
      </c>
      <c r="J553" s="91">
        <f>SUM(J554:J560)</f>
        <v>191555</v>
      </c>
      <c r="K553" s="91">
        <f>SUM(K554:K560)</f>
        <v>191555</v>
      </c>
    </row>
    <row r="554" spans="1:11" ht="12.75" outlineLevel="1">
      <c r="A554" s="40">
        <v>41</v>
      </c>
      <c r="B554" s="10">
        <v>633001</v>
      </c>
      <c r="C554" s="46" t="s">
        <v>192</v>
      </c>
      <c r="D554" s="86">
        <v>20</v>
      </c>
      <c r="E554" s="86">
        <v>1</v>
      </c>
      <c r="F554" s="86"/>
      <c r="G554" s="86"/>
      <c r="H554" s="262"/>
      <c r="I554" s="86">
        <v>18555</v>
      </c>
      <c r="J554" s="86">
        <v>18555</v>
      </c>
      <c r="K554" s="86">
        <v>18555</v>
      </c>
    </row>
    <row r="555" spans="1:11" ht="12.75" outlineLevel="1">
      <c r="A555" s="40">
        <v>72</v>
      </c>
      <c r="B555" s="10">
        <v>630</v>
      </c>
      <c r="C555" s="46" t="s">
        <v>22</v>
      </c>
      <c r="D555" s="86"/>
      <c r="E555" s="86">
        <v>1552</v>
      </c>
      <c r="F555" s="86"/>
      <c r="G555" s="86"/>
      <c r="H555" s="262">
        <v>524</v>
      </c>
      <c r="I555" s="86"/>
      <c r="J555" s="86"/>
      <c r="K555" s="86"/>
    </row>
    <row r="556" spans="1:11" ht="12.75" outlineLevel="1">
      <c r="A556" s="40">
        <v>41</v>
      </c>
      <c r="B556" s="10">
        <v>633004</v>
      </c>
      <c r="C556" s="46" t="s">
        <v>180</v>
      </c>
      <c r="D556" s="86">
        <v>231</v>
      </c>
      <c r="E556" s="86">
        <v>0</v>
      </c>
      <c r="F556" s="86">
        <v>1136</v>
      </c>
      <c r="G556" s="86">
        <v>10000</v>
      </c>
      <c r="H556" s="262">
        <v>15968</v>
      </c>
      <c r="I556" s="86">
        <v>10000</v>
      </c>
      <c r="J556" s="86">
        <v>10000</v>
      </c>
      <c r="K556" s="86">
        <v>10000</v>
      </c>
    </row>
    <row r="557" spans="1:11" ht="12.75" outlineLevel="1">
      <c r="A557" s="40">
        <v>41</v>
      </c>
      <c r="B557" s="10">
        <v>633006</v>
      </c>
      <c r="C557" s="46" t="s">
        <v>33</v>
      </c>
      <c r="D557" s="86">
        <v>2782</v>
      </c>
      <c r="E557" s="86"/>
      <c r="F557" s="86">
        <v>4852</v>
      </c>
      <c r="G557" s="86">
        <v>10000</v>
      </c>
      <c r="H557" s="262">
        <v>5459</v>
      </c>
      <c r="I557" s="86">
        <v>10000</v>
      </c>
      <c r="J557" s="86">
        <v>10000</v>
      </c>
      <c r="K557" s="86">
        <v>10000</v>
      </c>
    </row>
    <row r="558" spans="1:11" ht="12.75" outlineLevel="1">
      <c r="A558" s="40">
        <v>41</v>
      </c>
      <c r="B558" s="10">
        <v>630</v>
      </c>
      <c r="C558" s="46" t="s">
        <v>22</v>
      </c>
      <c r="D558" s="86"/>
      <c r="E558" s="86">
        <v>75</v>
      </c>
      <c r="F558" s="86"/>
      <c r="G558" s="86"/>
      <c r="H558" s="262"/>
      <c r="I558" s="86"/>
      <c r="J558" s="86"/>
      <c r="K558" s="86"/>
    </row>
    <row r="559" spans="1:11" ht="12.75" outlineLevel="1">
      <c r="A559" s="40">
        <v>41</v>
      </c>
      <c r="B559" s="10">
        <v>633010</v>
      </c>
      <c r="C559" s="46" t="s">
        <v>118</v>
      </c>
      <c r="D559" s="86">
        <v>285</v>
      </c>
      <c r="E559" s="86">
        <v>82</v>
      </c>
      <c r="F559" s="86">
        <v>1289</v>
      </c>
      <c r="G559" s="86">
        <v>2000</v>
      </c>
      <c r="H559" s="262">
        <v>1289</v>
      </c>
      <c r="I559" s="86">
        <v>3000</v>
      </c>
      <c r="J559" s="86">
        <v>3000</v>
      </c>
      <c r="K559" s="86">
        <v>3000</v>
      </c>
    </row>
    <row r="560" spans="1:11" ht="12.75" outlineLevel="1">
      <c r="A560" s="55">
        <v>41</v>
      </c>
      <c r="B560" s="25">
        <v>633011</v>
      </c>
      <c r="C560" s="259" t="s">
        <v>257</v>
      </c>
      <c r="D560" s="86"/>
      <c r="E560" s="86"/>
      <c r="F560" s="86"/>
      <c r="G560" s="86"/>
      <c r="H560" s="262"/>
      <c r="I560" s="86">
        <v>150000</v>
      </c>
      <c r="J560" s="86">
        <v>150000</v>
      </c>
      <c r="K560" s="86">
        <v>150000</v>
      </c>
    </row>
    <row r="561" spans="1:11" ht="12.75">
      <c r="A561" s="55" t="s">
        <v>255</v>
      </c>
      <c r="B561" s="20">
        <v>635</v>
      </c>
      <c r="C561" s="45" t="s">
        <v>37</v>
      </c>
      <c r="D561" s="91">
        <f aca="true" t="shared" si="90" ref="D561:I561">SUM(D562:D565)</f>
        <v>2499</v>
      </c>
      <c r="E561" s="91">
        <f t="shared" si="90"/>
        <v>1798</v>
      </c>
      <c r="F561" s="91">
        <f t="shared" si="90"/>
        <v>4562</v>
      </c>
      <c r="G561" s="91">
        <f t="shared" si="90"/>
        <v>5500</v>
      </c>
      <c r="H561" s="260">
        <f>SUM(H562:H565)</f>
        <v>4561</v>
      </c>
      <c r="I561" s="91">
        <f t="shared" si="90"/>
        <v>8000</v>
      </c>
      <c r="J561" s="91">
        <f>SUM(J562:J565)</f>
        <v>8000</v>
      </c>
      <c r="K561" s="91">
        <f>SUM(K562:K565)</f>
        <v>8000</v>
      </c>
    </row>
    <row r="562" spans="1:11" ht="12.75" outlineLevel="1">
      <c r="A562" s="40">
        <v>41</v>
      </c>
      <c r="B562" s="10">
        <v>635001</v>
      </c>
      <c r="C562" s="46" t="s">
        <v>38</v>
      </c>
      <c r="D562" s="86"/>
      <c r="E562" s="86">
        <v>157</v>
      </c>
      <c r="F562" s="86"/>
      <c r="G562" s="86"/>
      <c r="H562" s="262"/>
      <c r="I562" s="86">
        <v>2000</v>
      </c>
      <c r="J562" s="86">
        <v>2000</v>
      </c>
      <c r="K562" s="86">
        <v>2000</v>
      </c>
    </row>
    <row r="563" spans="1:11" ht="12.75" outlineLevel="1">
      <c r="A563" s="40">
        <v>41</v>
      </c>
      <c r="B563" s="10">
        <v>635002</v>
      </c>
      <c r="C563" s="46" t="s">
        <v>39</v>
      </c>
      <c r="D563" s="86">
        <v>554</v>
      </c>
      <c r="E563" s="86"/>
      <c r="F563" s="86">
        <v>143</v>
      </c>
      <c r="G563" s="86"/>
      <c r="H563" s="262">
        <v>142</v>
      </c>
      <c r="I563" s="86">
        <v>500</v>
      </c>
      <c r="J563" s="86">
        <v>500</v>
      </c>
      <c r="K563" s="86">
        <v>500</v>
      </c>
    </row>
    <row r="564" spans="1:11" ht="12.75" outlineLevel="1">
      <c r="A564" s="40">
        <v>41</v>
      </c>
      <c r="B564" s="10">
        <v>635004</v>
      </c>
      <c r="C564" s="46" t="s">
        <v>40</v>
      </c>
      <c r="D564" s="86">
        <v>1259</v>
      </c>
      <c r="E564" s="86">
        <v>1641</v>
      </c>
      <c r="F564" s="86">
        <v>4141</v>
      </c>
      <c r="G564" s="86">
        <v>3000</v>
      </c>
      <c r="H564" s="262">
        <v>4141</v>
      </c>
      <c r="I564" s="86">
        <v>3000</v>
      </c>
      <c r="J564" s="86">
        <v>3000</v>
      </c>
      <c r="K564" s="86">
        <v>3000</v>
      </c>
    </row>
    <row r="565" spans="1:11" ht="12.75" outlineLevel="1">
      <c r="A565" s="40">
        <v>41</v>
      </c>
      <c r="B565" s="10">
        <v>635006</v>
      </c>
      <c r="C565" s="10" t="s">
        <v>42</v>
      </c>
      <c r="D565" s="86">
        <v>686</v>
      </c>
      <c r="E565" s="86"/>
      <c r="F565" s="86">
        <v>278</v>
      </c>
      <c r="G565" s="86">
        <v>2500</v>
      </c>
      <c r="H565" s="262">
        <v>278</v>
      </c>
      <c r="I565" s="86">
        <v>2500</v>
      </c>
      <c r="J565" s="86">
        <v>2500</v>
      </c>
      <c r="K565" s="86">
        <v>2500</v>
      </c>
    </row>
    <row r="566" spans="1:11" ht="12.75">
      <c r="A566" s="12">
        <v>41</v>
      </c>
      <c r="B566" s="30">
        <v>637</v>
      </c>
      <c r="C566" s="57" t="s">
        <v>43</v>
      </c>
      <c r="D566" s="112">
        <f aca="true" t="shared" si="91" ref="D566:I566">SUM(D567:D570)</f>
        <v>4122</v>
      </c>
      <c r="E566" s="112">
        <f t="shared" si="91"/>
        <v>2049</v>
      </c>
      <c r="F566" s="112">
        <f t="shared" si="91"/>
        <v>3484</v>
      </c>
      <c r="G566" s="112">
        <f t="shared" si="91"/>
        <v>4006</v>
      </c>
      <c r="H566" s="274">
        <f>SUM(H567:H570)</f>
        <v>3482</v>
      </c>
      <c r="I566" s="112">
        <f t="shared" si="91"/>
        <v>5300</v>
      </c>
      <c r="J566" s="112">
        <f>SUM(J567:J570)</f>
        <v>5300</v>
      </c>
      <c r="K566" s="112">
        <f>SUM(K567:K570)</f>
        <v>5300</v>
      </c>
    </row>
    <row r="567" spans="1:11" ht="12.75" outlineLevel="1">
      <c r="A567" s="12">
        <v>41</v>
      </c>
      <c r="B567" s="10">
        <v>637004</v>
      </c>
      <c r="C567" s="46" t="s">
        <v>45</v>
      </c>
      <c r="D567" s="86">
        <v>1743</v>
      </c>
      <c r="E567" s="86">
        <v>611</v>
      </c>
      <c r="F567" s="86">
        <v>341</v>
      </c>
      <c r="G567" s="86">
        <v>1500</v>
      </c>
      <c r="H567" s="262">
        <v>341</v>
      </c>
      <c r="I567" s="86">
        <v>1500</v>
      </c>
      <c r="J567" s="86">
        <v>1500</v>
      </c>
      <c r="K567" s="86">
        <v>1500</v>
      </c>
    </row>
    <row r="568" spans="1:11" ht="12.75" outlineLevel="1">
      <c r="A568" s="12">
        <v>41</v>
      </c>
      <c r="B568" s="10">
        <v>637014</v>
      </c>
      <c r="C568" s="46" t="s">
        <v>98</v>
      </c>
      <c r="D568" s="86">
        <v>1795</v>
      </c>
      <c r="E568" s="86">
        <v>1081</v>
      </c>
      <c r="F568" s="86">
        <v>2398</v>
      </c>
      <c r="G568" s="86">
        <v>2000</v>
      </c>
      <c r="H568" s="262">
        <v>2397</v>
      </c>
      <c r="I568" s="86">
        <v>3000</v>
      </c>
      <c r="J568" s="86">
        <v>3000</v>
      </c>
      <c r="K568" s="86">
        <v>3000</v>
      </c>
    </row>
    <row r="569" spans="1:11" ht="12.75" outlineLevel="1">
      <c r="A569" s="12">
        <v>41</v>
      </c>
      <c r="B569" s="49">
        <v>637012</v>
      </c>
      <c r="C569" s="53" t="s">
        <v>99</v>
      </c>
      <c r="D569" s="86">
        <v>6</v>
      </c>
      <c r="E569" s="86"/>
      <c r="F569" s="86"/>
      <c r="G569" s="86"/>
      <c r="H569" s="262"/>
      <c r="I569" s="86"/>
      <c r="J569" s="86"/>
      <c r="K569" s="86"/>
    </row>
    <row r="570" spans="1:11" ht="12.75" outlineLevel="1">
      <c r="A570" s="12">
        <v>41</v>
      </c>
      <c r="B570" s="49">
        <v>637016</v>
      </c>
      <c r="C570" s="53" t="s">
        <v>101</v>
      </c>
      <c r="D570" s="86">
        <v>578</v>
      </c>
      <c r="E570" s="86">
        <v>357</v>
      </c>
      <c r="F570" s="86">
        <v>745</v>
      </c>
      <c r="G570" s="86">
        <v>506</v>
      </c>
      <c r="H570" s="262">
        <v>744</v>
      </c>
      <c r="I570" s="86">
        <v>800</v>
      </c>
      <c r="J570" s="86">
        <v>800</v>
      </c>
      <c r="K570" s="86">
        <v>800</v>
      </c>
    </row>
    <row r="571" spans="1:11" ht="13.5" thickBot="1">
      <c r="A571" s="83">
        <v>41</v>
      </c>
      <c r="B571" s="84">
        <v>642015</v>
      </c>
      <c r="C571" s="85" t="s">
        <v>268</v>
      </c>
      <c r="D571" s="102"/>
      <c r="E571" s="102">
        <v>106</v>
      </c>
      <c r="F571" s="102">
        <v>345</v>
      </c>
      <c r="G571" s="102">
        <v>100</v>
      </c>
      <c r="H571" s="244">
        <v>100</v>
      </c>
      <c r="I571" s="102">
        <v>300</v>
      </c>
      <c r="J571" s="102">
        <v>300</v>
      </c>
      <c r="K571" s="102">
        <v>300</v>
      </c>
    </row>
    <row r="572" spans="1:10" ht="12.75">
      <c r="A572" s="82"/>
      <c r="B572" s="80"/>
      <c r="C572" s="80"/>
      <c r="D572" s="147"/>
      <c r="E572" s="147"/>
      <c r="F572" s="147"/>
      <c r="G572" s="147"/>
      <c r="H572" s="147"/>
      <c r="I572" s="147"/>
      <c r="J572" s="47"/>
    </row>
    <row r="573" spans="1:10" ht="12.75">
      <c r="A573" s="82"/>
      <c r="B573" s="80"/>
      <c r="C573" s="80"/>
      <c r="D573" s="147"/>
      <c r="E573" s="147"/>
      <c r="F573" s="147"/>
      <c r="G573" s="147"/>
      <c r="H573" s="147"/>
      <c r="I573" s="147"/>
      <c r="J573" s="47"/>
    </row>
    <row r="574" spans="1:11" ht="12.75">
      <c r="A574" s="26"/>
      <c r="B574" s="80"/>
      <c r="C574" s="80"/>
      <c r="D574" s="78" t="s">
        <v>178</v>
      </c>
      <c r="E574" s="78" t="s">
        <v>178</v>
      </c>
      <c r="F574" s="78" t="s">
        <v>178</v>
      </c>
      <c r="G574" s="78" t="s">
        <v>178</v>
      </c>
      <c r="H574" s="78" t="s">
        <v>178</v>
      </c>
      <c r="I574" s="78" t="s">
        <v>178</v>
      </c>
      <c r="J574" s="78" t="s">
        <v>178</v>
      </c>
      <c r="K574" s="78" t="s">
        <v>178</v>
      </c>
    </row>
    <row r="575" spans="1:11" ht="12.75">
      <c r="A575" s="35" t="s">
        <v>0</v>
      </c>
      <c r="B575" s="15"/>
      <c r="C575" s="28" t="s">
        <v>72</v>
      </c>
      <c r="D575" s="129" t="s">
        <v>199</v>
      </c>
      <c r="E575" s="129" t="s">
        <v>199</v>
      </c>
      <c r="F575" s="129" t="s">
        <v>199</v>
      </c>
      <c r="G575" s="5" t="s">
        <v>239</v>
      </c>
      <c r="H575" s="5" t="s">
        <v>250</v>
      </c>
      <c r="I575" s="5" t="s">
        <v>239</v>
      </c>
      <c r="J575" s="220" t="s">
        <v>239</v>
      </c>
      <c r="K575" s="253" t="s">
        <v>252</v>
      </c>
    </row>
    <row r="576" spans="1:11" ht="12.75">
      <c r="A576" s="6"/>
      <c r="B576" s="16"/>
      <c r="C576" s="29"/>
      <c r="D576" s="130" t="s">
        <v>229</v>
      </c>
      <c r="E576" s="130" t="s">
        <v>238</v>
      </c>
      <c r="F576" s="130">
        <v>2016</v>
      </c>
      <c r="G576" s="8" t="s">
        <v>240</v>
      </c>
      <c r="H576" s="8">
        <v>2017</v>
      </c>
      <c r="I576" s="8" t="s">
        <v>241</v>
      </c>
      <c r="J576" s="221" t="s">
        <v>242</v>
      </c>
      <c r="K576" s="254" t="s">
        <v>253</v>
      </c>
    </row>
    <row r="577" spans="1:11" ht="12.75">
      <c r="A577" s="55">
        <v>41</v>
      </c>
      <c r="B577" s="38" t="s">
        <v>234</v>
      </c>
      <c r="C577" s="56" t="s">
        <v>244</v>
      </c>
      <c r="D577" s="112"/>
      <c r="E577" s="112">
        <f>E578+E582+E591+E607</f>
        <v>42858</v>
      </c>
      <c r="F577" s="112"/>
      <c r="G577" s="204"/>
      <c r="H577" s="204"/>
      <c r="I577" s="112"/>
      <c r="J577" s="224"/>
      <c r="K577" s="31"/>
    </row>
    <row r="578" spans="1:11" ht="12.75">
      <c r="A578" s="55">
        <v>41</v>
      </c>
      <c r="B578" s="20">
        <v>610</v>
      </c>
      <c r="C578" s="45" t="s">
        <v>94</v>
      </c>
      <c r="D578" s="91"/>
      <c r="E578" s="91">
        <f>SUM(E579:E581)</f>
        <v>24868</v>
      </c>
      <c r="F578" s="91"/>
      <c r="G578" s="91"/>
      <c r="H578" s="91"/>
      <c r="I578" s="91"/>
      <c r="J578" s="114"/>
      <c r="K578" s="31"/>
    </row>
    <row r="579" spans="1:11" ht="12.75" outlineLevel="1">
      <c r="A579" s="55">
        <v>41</v>
      </c>
      <c r="B579" s="10">
        <v>611</v>
      </c>
      <c r="C579" s="46" t="s">
        <v>8</v>
      </c>
      <c r="D579" s="86"/>
      <c r="E579" s="86">
        <v>18779</v>
      </c>
      <c r="F579" s="86"/>
      <c r="G579" s="86"/>
      <c r="H579" s="86"/>
      <c r="I579" s="86"/>
      <c r="J579" s="145"/>
      <c r="K579" s="31"/>
    </row>
    <row r="580" spans="1:11" ht="12.75" outlineLevel="1">
      <c r="A580" s="55">
        <v>41</v>
      </c>
      <c r="B580" s="10">
        <v>612</v>
      </c>
      <c r="C580" s="46" t="s">
        <v>9</v>
      </c>
      <c r="D580" s="86"/>
      <c r="E580" s="86">
        <v>1037</v>
      </c>
      <c r="F580" s="86"/>
      <c r="G580" s="86"/>
      <c r="H580" s="86"/>
      <c r="I580" s="86"/>
      <c r="J580" s="146"/>
      <c r="K580" s="31"/>
    </row>
    <row r="581" spans="1:11" ht="12.75" outlineLevel="1">
      <c r="A581" s="55">
        <v>41</v>
      </c>
      <c r="B581" s="10">
        <v>614</v>
      </c>
      <c r="C581" s="46" t="s">
        <v>10</v>
      </c>
      <c r="D581" s="86"/>
      <c r="E581" s="86">
        <v>5052</v>
      </c>
      <c r="F581" s="86"/>
      <c r="G581" s="86"/>
      <c r="H581" s="86"/>
      <c r="I581" s="86"/>
      <c r="J581" s="146"/>
      <c r="K581" s="31"/>
    </row>
    <row r="582" spans="1:11" ht="12.75">
      <c r="A582" s="55">
        <v>41</v>
      </c>
      <c r="B582" s="20">
        <v>620</v>
      </c>
      <c r="C582" s="45" t="s">
        <v>57</v>
      </c>
      <c r="D582" s="91"/>
      <c r="E582" s="91">
        <f>SUM(E583:E590)</f>
        <v>9058</v>
      </c>
      <c r="F582" s="91"/>
      <c r="G582" s="91"/>
      <c r="H582" s="91"/>
      <c r="I582" s="91"/>
      <c r="J582" s="114"/>
      <c r="K582" s="31"/>
    </row>
    <row r="583" spans="1:11" ht="12.75" outlineLevel="1">
      <c r="A583" s="55">
        <v>41</v>
      </c>
      <c r="B583" s="10" t="s">
        <v>13</v>
      </c>
      <c r="C583" s="46" t="s">
        <v>14</v>
      </c>
      <c r="D583" s="86"/>
      <c r="E583" s="86">
        <v>2576</v>
      </c>
      <c r="F583" s="86"/>
      <c r="G583" s="86"/>
      <c r="H583" s="86"/>
      <c r="I583" s="86"/>
      <c r="J583" s="145"/>
      <c r="K583" s="31"/>
    </row>
    <row r="584" spans="1:11" ht="12.75" outlineLevel="1">
      <c r="A584" s="55">
        <v>41</v>
      </c>
      <c r="B584" s="10">
        <v>625001</v>
      </c>
      <c r="C584" s="46" t="s">
        <v>15</v>
      </c>
      <c r="D584" s="86"/>
      <c r="E584" s="86">
        <v>360</v>
      </c>
      <c r="F584" s="86"/>
      <c r="G584" s="86"/>
      <c r="H584" s="86"/>
      <c r="I584" s="86"/>
      <c r="J584" s="145"/>
      <c r="K584" s="31"/>
    </row>
    <row r="585" spans="1:11" ht="12.75" outlineLevel="1">
      <c r="A585" s="55">
        <v>41</v>
      </c>
      <c r="B585" s="10">
        <v>625002</v>
      </c>
      <c r="C585" s="46" t="s">
        <v>16</v>
      </c>
      <c r="D585" s="86"/>
      <c r="E585" s="86">
        <v>3600</v>
      </c>
      <c r="F585" s="86"/>
      <c r="G585" s="86"/>
      <c r="H585" s="86"/>
      <c r="I585" s="86"/>
      <c r="J585" s="145"/>
      <c r="K585" s="31"/>
    </row>
    <row r="586" spans="1:11" ht="12.75" outlineLevel="1">
      <c r="A586" s="55">
        <v>41</v>
      </c>
      <c r="B586" s="10">
        <v>625003</v>
      </c>
      <c r="C586" s="46" t="s">
        <v>17</v>
      </c>
      <c r="D586" s="86"/>
      <c r="E586" s="86">
        <v>206</v>
      </c>
      <c r="F586" s="86"/>
      <c r="G586" s="86"/>
      <c r="H586" s="86"/>
      <c r="I586" s="86"/>
      <c r="J586" s="145"/>
      <c r="K586" s="31"/>
    </row>
    <row r="587" spans="1:11" ht="12.75" outlineLevel="1">
      <c r="A587" s="55">
        <v>41</v>
      </c>
      <c r="B587" s="10">
        <v>625004</v>
      </c>
      <c r="C587" s="46" t="s">
        <v>18</v>
      </c>
      <c r="D587" s="86"/>
      <c r="E587" s="86">
        <v>771</v>
      </c>
      <c r="F587" s="86"/>
      <c r="G587" s="86"/>
      <c r="H587" s="86"/>
      <c r="I587" s="86"/>
      <c r="J587" s="145"/>
      <c r="K587" s="31"/>
    </row>
    <row r="588" spans="1:11" ht="12.75" outlineLevel="1">
      <c r="A588" s="55">
        <v>41</v>
      </c>
      <c r="B588" s="10">
        <v>625005</v>
      </c>
      <c r="C588" s="46" t="s">
        <v>19</v>
      </c>
      <c r="D588" s="86"/>
      <c r="E588" s="86">
        <v>257</v>
      </c>
      <c r="F588" s="86"/>
      <c r="G588" s="86"/>
      <c r="H588" s="86"/>
      <c r="I588" s="86"/>
      <c r="J588" s="145"/>
      <c r="K588" s="31"/>
    </row>
    <row r="589" spans="1:11" ht="12.75" outlineLevel="1">
      <c r="A589" s="55">
        <v>41</v>
      </c>
      <c r="B589" s="10">
        <v>625007</v>
      </c>
      <c r="C589" s="46" t="s">
        <v>20</v>
      </c>
      <c r="D589" s="86"/>
      <c r="E589" s="86">
        <v>1222</v>
      </c>
      <c r="F589" s="86"/>
      <c r="G589" s="86"/>
      <c r="H589" s="86"/>
      <c r="I589" s="86"/>
      <c r="J589" s="145"/>
      <c r="K589" s="31"/>
    </row>
    <row r="590" spans="1:11" ht="12.75" outlineLevel="1">
      <c r="A590" s="55">
        <v>41</v>
      </c>
      <c r="B590" s="10">
        <v>625006</v>
      </c>
      <c r="C590" s="46" t="s">
        <v>21</v>
      </c>
      <c r="D590" s="86"/>
      <c r="E590" s="86">
        <v>66</v>
      </c>
      <c r="F590" s="86"/>
      <c r="G590" s="86"/>
      <c r="H590" s="86"/>
      <c r="I590" s="86"/>
      <c r="J590" s="145"/>
      <c r="K590" s="31"/>
    </row>
    <row r="591" spans="1:11" ht="12.75">
      <c r="A591" s="55">
        <v>41</v>
      </c>
      <c r="B591" s="20">
        <v>630</v>
      </c>
      <c r="C591" s="45" t="s">
        <v>22</v>
      </c>
      <c r="D591" s="91"/>
      <c r="E591" s="91">
        <f>E592+E596+E600+E603</f>
        <v>8849</v>
      </c>
      <c r="F591" s="91"/>
      <c r="G591" s="91"/>
      <c r="H591" s="91"/>
      <c r="I591" s="91"/>
      <c r="J591" s="114"/>
      <c r="K591" s="31"/>
    </row>
    <row r="592" spans="1:11" ht="12.75">
      <c r="A592" s="55">
        <v>41</v>
      </c>
      <c r="B592" s="20">
        <v>632</v>
      </c>
      <c r="C592" s="45" t="s">
        <v>25</v>
      </c>
      <c r="D592" s="91"/>
      <c r="E592" s="91">
        <f>SUM(E593:E595)</f>
        <v>4471</v>
      </c>
      <c r="F592" s="91"/>
      <c r="G592" s="91"/>
      <c r="H592" s="91"/>
      <c r="I592" s="91"/>
      <c r="J592" s="114"/>
      <c r="K592" s="31"/>
    </row>
    <row r="593" spans="1:11" ht="12.75" outlineLevel="1">
      <c r="A593" s="55">
        <v>41</v>
      </c>
      <c r="B593" s="10">
        <v>632001</v>
      </c>
      <c r="C593" s="46" t="s">
        <v>26</v>
      </c>
      <c r="D593" s="86"/>
      <c r="E593" s="86">
        <v>3688</v>
      </c>
      <c r="F593" s="86"/>
      <c r="G593" s="86"/>
      <c r="H593" s="86"/>
      <c r="I593" s="86"/>
      <c r="J593" s="145"/>
      <c r="K593" s="31"/>
    </row>
    <row r="594" spans="1:11" ht="12.75" outlineLevel="1">
      <c r="A594" s="55">
        <v>41</v>
      </c>
      <c r="B594" s="10">
        <v>632002</v>
      </c>
      <c r="C594" s="46" t="s">
        <v>28</v>
      </c>
      <c r="D594" s="86"/>
      <c r="E594" s="86">
        <v>677</v>
      </c>
      <c r="F594" s="86"/>
      <c r="G594" s="86"/>
      <c r="H594" s="86"/>
      <c r="I594" s="86"/>
      <c r="J594" s="145"/>
      <c r="K594" s="31"/>
    </row>
    <row r="595" spans="1:11" ht="12.75" outlineLevel="1">
      <c r="A595" s="55">
        <v>41</v>
      </c>
      <c r="B595" s="10">
        <v>632003</v>
      </c>
      <c r="C595" s="46" t="s">
        <v>29</v>
      </c>
      <c r="D595" s="86"/>
      <c r="E595" s="86">
        <v>106</v>
      </c>
      <c r="F595" s="86"/>
      <c r="G595" s="86"/>
      <c r="H595" s="86"/>
      <c r="I595" s="86"/>
      <c r="J595" s="145"/>
      <c r="K595" s="31"/>
    </row>
    <row r="596" spans="1:11" ht="12.75">
      <c r="A596" s="55">
        <v>41</v>
      </c>
      <c r="B596" s="20">
        <v>633</v>
      </c>
      <c r="C596" s="45" t="s">
        <v>30</v>
      </c>
      <c r="D596" s="91"/>
      <c r="E596" s="91">
        <f>SUM(E597:E599)</f>
        <v>885</v>
      </c>
      <c r="F596" s="91"/>
      <c r="G596" s="127"/>
      <c r="H596" s="127"/>
      <c r="I596" s="127"/>
      <c r="J596" s="222"/>
      <c r="K596" s="31"/>
    </row>
    <row r="597" spans="1:11" ht="12.75" outlineLevel="1">
      <c r="A597" s="40">
        <v>41</v>
      </c>
      <c r="B597" s="10">
        <v>633006</v>
      </c>
      <c r="C597" s="46" t="s">
        <v>33</v>
      </c>
      <c r="D597" s="86"/>
      <c r="E597" s="86">
        <v>762</v>
      </c>
      <c r="F597" s="86"/>
      <c r="G597" s="86"/>
      <c r="H597" s="86"/>
      <c r="I597" s="86"/>
      <c r="J597" s="145"/>
      <c r="K597" s="31"/>
    </row>
    <row r="598" spans="1:11" ht="12.75" outlineLevel="1">
      <c r="A598" s="40">
        <v>41</v>
      </c>
      <c r="B598" s="10">
        <v>630</v>
      </c>
      <c r="C598" s="46" t="s">
        <v>22</v>
      </c>
      <c r="D598" s="86"/>
      <c r="E598" s="86">
        <v>59</v>
      </c>
      <c r="F598" s="86"/>
      <c r="G598" s="86"/>
      <c r="H598" s="86"/>
      <c r="I598" s="86"/>
      <c r="J598" s="145"/>
      <c r="K598" s="31"/>
    </row>
    <row r="599" spans="1:11" ht="12.75" outlineLevel="1">
      <c r="A599" s="40">
        <v>41</v>
      </c>
      <c r="B599" s="10">
        <v>633010</v>
      </c>
      <c r="C599" s="46" t="s">
        <v>118</v>
      </c>
      <c r="D599" s="86"/>
      <c r="E599" s="86">
        <v>64</v>
      </c>
      <c r="F599" s="86"/>
      <c r="G599" s="86"/>
      <c r="H599" s="86"/>
      <c r="I599" s="86"/>
      <c r="J599" s="145"/>
      <c r="K599" s="31"/>
    </row>
    <row r="600" spans="1:11" ht="12.75">
      <c r="A600" s="55">
        <v>41</v>
      </c>
      <c r="B600" s="20">
        <v>635</v>
      </c>
      <c r="C600" s="45" t="s">
        <v>37</v>
      </c>
      <c r="D600" s="91"/>
      <c r="E600" s="91">
        <f>SUM(E601:E602)</f>
        <v>1883</v>
      </c>
      <c r="F600" s="91"/>
      <c r="G600" s="91"/>
      <c r="H600" s="91"/>
      <c r="I600" s="91"/>
      <c r="J600" s="114"/>
      <c r="K600" s="31"/>
    </row>
    <row r="601" spans="1:11" ht="12.75" outlineLevel="1">
      <c r="A601" s="40">
        <v>41</v>
      </c>
      <c r="B601" s="10">
        <v>635001</v>
      </c>
      <c r="C601" s="46" t="s">
        <v>38</v>
      </c>
      <c r="D601" s="86"/>
      <c r="E601" s="86">
        <v>123</v>
      </c>
      <c r="F601" s="86"/>
      <c r="G601" s="86"/>
      <c r="H601" s="86"/>
      <c r="I601" s="86"/>
      <c r="J601" s="145"/>
      <c r="K601" s="31"/>
    </row>
    <row r="602" spans="1:11" ht="12.75" outlineLevel="1">
      <c r="A602" s="40">
        <v>41</v>
      </c>
      <c r="B602" s="10">
        <v>635004</v>
      </c>
      <c r="C602" s="46" t="s">
        <v>40</v>
      </c>
      <c r="D602" s="86"/>
      <c r="E602" s="86">
        <v>1760</v>
      </c>
      <c r="F602" s="86"/>
      <c r="G602" s="86"/>
      <c r="H602" s="86"/>
      <c r="I602" s="86"/>
      <c r="J602" s="145"/>
      <c r="K602" s="31"/>
    </row>
    <row r="603" spans="1:11" ht="12.75">
      <c r="A603" s="12">
        <v>41</v>
      </c>
      <c r="B603" s="30">
        <v>637</v>
      </c>
      <c r="C603" s="57" t="s">
        <v>43</v>
      </c>
      <c r="D603" s="112"/>
      <c r="E603" s="112">
        <f>SUM(E604:E606)</f>
        <v>1610</v>
      </c>
      <c r="F603" s="112"/>
      <c r="G603" s="112"/>
      <c r="H603" s="112"/>
      <c r="I603" s="112"/>
      <c r="J603" s="224"/>
      <c r="K603" s="31"/>
    </row>
    <row r="604" spans="1:11" ht="12.75" outlineLevel="1">
      <c r="A604" s="12">
        <v>41</v>
      </c>
      <c r="B604" s="10">
        <v>637004</v>
      </c>
      <c r="C604" s="46" t="s">
        <v>45</v>
      </c>
      <c r="D604" s="86"/>
      <c r="E604" s="86">
        <v>480</v>
      </c>
      <c r="F604" s="86"/>
      <c r="G604" s="86"/>
      <c r="H604" s="86"/>
      <c r="I604" s="86"/>
      <c r="J604" s="145"/>
      <c r="K604" s="31"/>
    </row>
    <row r="605" spans="1:11" ht="12.75" outlineLevel="1">
      <c r="A605" s="12">
        <v>41</v>
      </c>
      <c r="B605" s="10">
        <v>637014</v>
      </c>
      <c r="C605" s="46" t="s">
        <v>98</v>
      </c>
      <c r="D605" s="86"/>
      <c r="E605" s="86">
        <v>850</v>
      </c>
      <c r="F605" s="86"/>
      <c r="G605" s="86"/>
      <c r="H605" s="86"/>
      <c r="I605" s="86"/>
      <c r="J605" s="145"/>
      <c r="K605" s="31"/>
    </row>
    <row r="606" spans="1:11" ht="12.75" outlineLevel="1">
      <c r="A606" s="12">
        <v>41</v>
      </c>
      <c r="B606" s="49">
        <v>637016</v>
      </c>
      <c r="C606" s="53" t="s">
        <v>101</v>
      </c>
      <c r="D606" s="86"/>
      <c r="E606" s="86">
        <v>280</v>
      </c>
      <c r="F606" s="86"/>
      <c r="G606" s="86"/>
      <c r="H606" s="86"/>
      <c r="I606" s="86"/>
      <c r="J606" s="145"/>
      <c r="K606" s="31"/>
    </row>
    <row r="607" spans="1:11" ht="13.5" thickBot="1">
      <c r="A607" s="83">
        <v>41</v>
      </c>
      <c r="B607" s="84">
        <v>642015</v>
      </c>
      <c r="C607" s="85" t="s">
        <v>193</v>
      </c>
      <c r="D607" s="102"/>
      <c r="E607" s="102">
        <v>83</v>
      </c>
      <c r="F607" s="102"/>
      <c r="G607" s="102"/>
      <c r="H607" s="102"/>
      <c r="I607" s="102"/>
      <c r="J607" s="145"/>
      <c r="K607" s="31"/>
    </row>
    <row r="608" spans="1:11" ht="12.75">
      <c r="A608" s="13"/>
      <c r="B608" s="32"/>
      <c r="C608" s="14" t="s">
        <v>120</v>
      </c>
      <c r="D608" s="18"/>
      <c r="E608" s="18">
        <v>0</v>
      </c>
      <c r="F608" s="18"/>
      <c r="G608" s="104"/>
      <c r="H608" s="104"/>
      <c r="I608" s="104"/>
      <c r="J608" s="152"/>
      <c r="K608" s="104"/>
    </row>
    <row r="609" spans="1:8" ht="12.75">
      <c r="A609" s="140"/>
      <c r="B609" s="139"/>
      <c r="C609" s="141"/>
      <c r="D609" s="142"/>
      <c r="E609" s="142"/>
      <c r="F609" s="142"/>
      <c r="G609" s="140"/>
      <c r="H609" s="140"/>
    </row>
    <row r="610" spans="3:11" ht="12.75">
      <c r="C610" s="14" t="s">
        <v>66</v>
      </c>
      <c r="D610" s="13"/>
      <c r="E610" s="13"/>
      <c r="F610" s="13"/>
      <c r="G610" s="104"/>
      <c r="H610" s="104"/>
      <c r="I610" s="104"/>
      <c r="J610" s="152"/>
      <c r="K610" s="104"/>
    </row>
    <row r="611" spans="3:11" ht="12.75">
      <c r="C611" s="10" t="s">
        <v>121</v>
      </c>
      <c r="D611" s="92">
        <f>D487</f>
        <v>204564</v>
      </c>
      <c r="E611" s="92">
        <f>E487</f>
        <v>210174</v>
      </c>
      <c r="F611" s="92">
        <f>F487</f>
        <v>230961</v>
      </c>
      <c r="G611" s="89">
        <f>G486</f>
        <v>305243</v>
      </c>
      <c r="H611" s="89">
        <f>H486</f>
        <v>305243</v>
      </c>
      <c r="I611" s="89">
        <f>I486</f>
        <v>348543</v>
      </c>
      <c r="J611" s="113">
        <f>J486</f>
        <v>348543</v>
      </c>
      <c r="K611" s="86">
        <v>348543</v>
      </c>
    </row>
    <row r="612" spans="3:11" ht="12.75">
      <c r="C612" s="10" t="s">
        <v>266</v>
      </c>
      <c r="D612" s="92"/>
      <c r="E612" s="92">
        <f>E531</f>
        <v>55742</v>
      </c>
      <c r="F612" s="92">
        <f>F531</f>
        <v>112862</v>
      </c>
      <c r="G612" s="89">
        <f>G530</f>
        <v>135413</v>
      </c>
      <c r="H612" s="89">
        <f>H530</f>
        <v>135413</v>
      </c>
      <c r="I612" s="89">
        <f>I530</f>
        <v>311052</v>
      </c>
      <c r="J612" s="113">
        <f>J530</f>
        <v>311052</v>
      </c>
      <c r="K612" s="278">
        <v>311052</v>
      </c>
    </row>
    <row r="613" spans="3:11" ht="12.75">
      <c r="C613" s="10" t="s">
        <v>122</v>
      </c>
      <c r="D613" s="89">
        <f>D531</f>
        <v>89516</v>
      </c>
      <c r="E613" s="89">
        <f>E577</f>
        <v>42858</v>
      </c>
      <c r="F613" s="89">
        <f>F577</f>
        <v>0</v>
      </c>
      <c r="G613" s="89">
        <v>0</v>
      </c>
      <c r="H613" s="89"/>
      <c r="I613" s="89">
        <f>I577</f>
        <v>0</v>
      </c>
      <c r="J613" s="113">
        <f>J577</f>
        <v>0</v>
      </c>
      <c r="K613" s="255"/>
    </row>
    <row r="614" spans="3:11" ht="12.75">
      <c r="C614" s="10" t="s">
        <v>62</v>
      </c>
      <c r="D614" s="86"/>
      <c r="E614" s="86">
        <v>0</v>
      </c>
      <c r="F614" s="86"/>
      <c r="G614" s="154"/>
      <c r="H614" s="154"/>
      <c r="I614" s="154"/>
      <c r="J614" s="225"/>
      <c r="K614" s="255"/>
    </row>
    <row r="615" spans="3:11" ht="12.75">
      <c r="C615" s="14" t="s">
        <v>69</v>
      </c>
      <c r="D615" s="90">
        <f aca="true" t="shared" si="92" ref="D615:J615">SUM(D611:D614)</f>
        <v>294080</v>
      </c>
      <c r="E615" s="90">
        <f>E611+E612+E613+E614</f>
        <v>308774</v>
      </c>
      <c r="F615" s="90">
        <f>F611+F612+F613+F614</f>
        <v>343823</v>
      </c>
      <c r="G615" s="90">
        <f t="shared" si="92"/>
        <v>440656</v>
      </c>
      <c r="H615" s="90">
        <f t="shared" si="92"/>
        <v>440656</v>
      </c>
      <c r="I615" s="90">
        <f t="shared" si="92"/>
        <v>659595</v>
      </c>
      <c r="J615" s="256">
        <f t="shared" si="92"/>
        <v>659595</v>
      </c>
      <c r="K615" s="155">
        <v>659595</v>
      </c>
    </row>
    <row r="616" spans="3:11" ht="12.75">
      <c r="C616" s="42"/>
      <c r="D616" s="77"/>
      <c r="E616" s="77"/>
      <c r="F616" s="77"/>
      <c r="K616" s="47"/>
    </row>
    <row r="617" spans="1:11" ht="13.5" customHeight="1">
      <c r="A617" s="216"/>
      <c r="B617" s="216" t="s">
        <v>123</v>
      </c>
      <c r="C617" s="217"/>
      <c r="D617" s="218"/>
      <c r="E617" s="218"/>
      <c r="F617" s="218"/>
      <c r="G617" s="216"/>
      <c r="H617" s="216"/>
      <c r="I617" s="216"/>
      <c r="J617" s="216"/>
      <c r="K617" s="47"/>
    </row>
    <row r="618" spans="1:11" ht="13.5" customHeight="1">
      <c r="A618" s="284"/>
      <c r="B618" s="284"/>
      <c r="C618" s="141"/>
      <c r="D618" s="197"/>
      <c r="E618" s="197"/>
      <c r="F618" s="197"/>
      <c r="G618" s="284"/>
      <c r="H618" s="284"/>
      <c r="I618" s="284"/>
      <c r="J618" s="284"/>
      <c r="K618" s="140"/>
    </row>
    <row r="619" spans="2:11" ht="12.75">
      <c r="B619" s="58"/>
      <c r="C619" s="58"/>
      <c r="D619" s="78" t="s">
        <v>178</v>
      </c>
      <c r="E619" s="78" t="s">
        <v>178</v>
      </c>
      <c r="F619" s="78" t="s">
        <v>178</v>
      </c>
      <c r="G619" s="78" t="s">
        <v>178</v>
      </c>
      <c r="H619" s="78" t="s">
        <v>178</v>
      </c>
      <c r="I619" s="78" t="s">
        <v>178</v>
      </c>
      <c r="J619" s="78" t="s">
        <v>178</v>
      </c>
      <c r="K619" s="78" t="s">
        <v>178</v>
      </c>
    </row>
    <row r="620" spans="2:11" ht="12.75">
      <c r="B620" s="15" t="s">
        <v>1</v>
      </c>
      <c r="C620" s="4"/>
      <c r="D620" s="129" t="s">
        <v>199</v>
      </c>
      <c r="E620" s="129" t="s">
        <v>199</v>
      </c>
      <c r="F620" s="129" t="s">
        <v>199</v>
      </c>
      <c r="G620" s="5" t="s">
        <v>239</v>
      </c>
      <c r="H620" s="5" t="s">
        <v>250</v>
      </c>
      <c r="I620" s="5" t="s">
        <v>239</v>
      </c>
      <c r="J620" s="220" t="s">
        <v>239</v>
      </c>
      <c r="K620" s="253" t="s">
        <v>252</v>
      </c>
    </row>
    <row r="621" spans="2:11" ht="12.75">
      <c r="B621" s="16"/>
      <c r="C621" s="7"/>
      <c r="D621" s="130" t="s">
        <v>229</v>
      </c>
      <c r="E621" s="130" t="s">
        <v>238</v>
      </c>
      <c r="F621" s="130">
        <v>2016</v>
      </c>
      <c r="G621" s="8" t="s">
        <v>240</v>
      </c>
      <c r="H621" s="8">
        <v>2017</v>
      </c>
      <c r="I621" s="8" t="s">
        <v>241</v>
      </c>
      <c r="J621" s="221" t="s">
        <v>242</v>
      </c>
      <c r="K621" s="254" t="s">
        <v>253</v>
      </c>
    </row>
    <row r="622" spans="2:11" ht="12.75">
      <c r="B622" s="34" t="s">
        <v>124</v>
      </c>
      <c r="C622" s="34" t="s">
        <v>125</v>
      </c>
      <c r="D622" s="124">
        <f aca="true" t="shared" si="93" ref="D622:K622">D11</f>
        <v>14709</v>
      </c>
      <c r="E622" s="124">
        <f t="shared" si="93"/>
        <v>17638</v>
      </c>
      <c r="F622" s="124">
        <f t="shared" si="93"/>
        <v>19040</v>
      </c>
      <c r="G622" s="124">
        <f t="shared" si="93"/>
        <v>20200</v>
      </c>
      <c r="H622" s="124">
        <f t="shared" si="93"/>
        <v>20200</v>
      </c>
      <c r="I622" s="124">
        <f t="shared" si="93"/>
        <v>36200</v>
      </c>
      <c r="J622" s="226">
        <f t="shared" si="93"/>
        <v>36200</v>
      </c>
      <c r="K622" s="124">
        <f t="shared" si="93"/>
        <v>36200</v>
      </c>
    </row>
    <row r="623" spans="2:11" ht="12.75">
      <c r="B623" s="34" t="s">
        <v>124</v>
      </c>
      <c r="C623" s="34" t="s">
        <v>126</v>
      </c>
      <c r="D623" s="105">
        <f aca="true" t="shared" si="94" ref="D623:K623">D126</f>
        <v>24581</v>
      </c>
      <c r="E623" s="105">
        <f t="shared" si="94"/>
        <v>26206</v>
      </c>
      <c r="F623" s="105">
        <f t="shared" si="94"/>
        <v>31106</v>
      </c>
      <c r="G623" s="105">
        <f t="shared" si="94"/>
        <v>35359</v>
      </c>
      <c r="H623" s="105">
        <f t="shared" si="94"/>
        <v>35359</v>
      </c>
      <c r="I623" s="105">
        <f t="shared" si="94"/>
        <v>67959</v>
      </c>
      <c r="J623" s="227">
        <f t="shared" si="94"/>
        <v>67959</v>
      </c>
      <c r="K623" s="105">
        <f t="shared" si="94"/>
        <v>67959</v>
      </c>
    </row>
    <row r="624" spans="2:11" ht="12.75">
      <c r="B624" s="34" t="s">
        <v>124</v>
      </c>
      <c r="C624" s="34" t="s">
        <v>127</v>
      </c>
      <c r="D624" s="105">
        <f aca="true" t="shared" si="95" ref="D624:K624">D235</f>
        <v>22983</v>
      </c>
      <c r="E624" s="105">
        <f t="shared" si="95"/>
        <v>24877</v>
      </c>
      <c r="F624" s="105">
        <f t="shared" si="95"/>
        <v>27836</v>
      </c>
      <c r="G624" s="105">
        <f t="shared" si="95"/>
        <v>25398</v>
      </c>
      <c r="H624" s="105">
        <f t="shared" si="95"/>
        <v>25398</v>
      </c>
      <c r="I624" s="105">
        <f t="shared" si="95"/>
        <v>60798</v>
      </c>
      <c r="J624" s="227">
        <f t="shared" si="95"/>
        <v>60798</v>
      </c>
      <c r="K624" s="105">
        <f t="shared" si="95"/>
        <v>60798</v>
      </c>
    </row>
    <row r="625" spans="2:11" ht="12.75">
      <c r="B625" s="34" t="s">
        <v>124</v>
      </c>
      <c r="C625" s="34" t="s">
        <v>128</v>
      </c>
      <c r="D625" s="105">
        <f aca="true" t="shared" si="96" ref="D625:K625">D341</f>
        <v>6677</v>
      </c>
      <c r="E625" s="105">
        <f t="shared" si="96"/>
        <v>7321</v>
      </c>
      <c r="F625" s="105">
        <f t="shared" si="96"/>
        <v>8442</v>
      </c>
      <c r="G625" s="105">
        <f t="shared" si="96"/>
        <v>6900</v>
      </c>
      <c r="H625" s="105">
        <f t="shared" si="96"/>
        <v>6900</v>
      </c>
      <c r="I625" s="105">
        <f t="shared" si="96"/>
        <v>7700</v>
      </c>
      <c r="J625" s="227">
        <f t="shared" si="96"/>
        <v>7700</v>
      </c>
      <c r="K625" s="105">
        <f t="shared" si="96"/>
        <v>7700</v>
      </c>
    </row>
    <row r="626" spans="2:11" ht="12.75">
      <c r="B626" s="10" t="s">
        <v>129</v>
      </c>
      <c r="C626" s="10" t="s">
        <v>103</v>
      </c>
      <c r="D626" s="87">
        <f aca="true" t="shared" si="97" ref="D626:J626">D403</f>
        <v>27354</v>
      </c>
      <c r="E626" s="87">
        <f t="shared" si="97"/>
        <v>32653</v>
      </c>
      <c r="F626" s="87">
        <f t="shared" si="97"/>
        <v>42495</v>
      </c>
      <c r="G626" s="87">
        <f t="shared" si="97"/>
        <v>50000</v>
      </c>
      <c r="H626" s="87">
        <f t="shared" si="97"/>
        <v>50000</v>
      </c>
      <c r="I626" s="87">
        <f t="shared" si="97"/>
        <v>60000</v>
      </c>
      <c r="J626" s="228">
        <f t="shared" si="97"/>
        <v>60000</v>
      </c>
      <c r="K626" s="87">
        <f>K403</f>
        <v>60000</v>
      </c>
    </row>
    <row r="627" spans="2:11" ht="12.75">
      <c r="B627" s="10">
        <v>9111</v>
      </c>
      <c r="C627" s="20" t="s">
        <v>130</v>
      </c>
      <c r="D627" s="150">
        <f aca="true" t="shared" si="98" ref="D627:K627">D481</f>
        <v>71378</v>
      </c>
      <c r="E627" s="150">
        <f t="shared" si="98"/>
        <v>94881</v>
      </c>
      <c r="F627" s="150">
        <f t="shared" si="98"/>
        <v>93158</v>
      </c>
      <c r="G627" s="105">
        <f t="shared" si="98"/>
        <v>101500</v>
      </c>
      <c r="H627" s="105">
        <f t="shared" si="98"/>
        <v>101500</v>
      </c>
      <c r="I627" s="105">
        <f t="shared" si="98"/>
        <v>258200</v>
      </c>
      <c r="J627" s="227">
        <f t="shared" si="98"/>
        <v>258200</v>
      </c>
      <c r="K627" s="105">
        <f t="shared" si="98"/>
        <v>258200</v>
      </c>
    </row>
    <row r="628" spans="2:11" ht="12.75">
      <c r="B628" s="14"/>
      <c r="C628" s="14" t="s">
        <v>131</v>
      </c>
      <c r="D628" s="115">
        <f aca="true" t="shared" si="99" ref="D628:J628">SUM(D622:D627)</f>
        <v>167682</v>
      </c>
      <c r="E628" s="115">
        <f t="shared" si="99"/>
        <v>203576</v>
      </c>
      <c r="F628" s="115">
        <f t="shared" si="99"/>
        <v>222077</v>
      </c>
      <c r="G628" s="161">
        <f t="shared" si="99"/>
        <v>239357</v>
      </c>
      <c r="H628" s="161">
        <f t="shared" si="99"/>
        <v>239357</v>
      </c>
      <c r="I628" s="161">
        <f t="shared" si="99"/>
        <v>490857</v>
      </c>
      <c r="J628" s="229">
        <f t="shared" si="99"/>
        <v>490857</v>
      </c>
      <c r="K628" s="161">
        <f>SUM(K622:K627)</f>
        <v>490857</v>
      </c>
    </row>
    <row r="629" spans="2:11" ht="12.75">
      <c r="B629" s="22"/>
      <c r="C629" s="22"/>
      <c r="D629" s="78" t="s">
        <v>178</v>
      </c>
      <c r="E629" s="78" t="s">
        <v>178</v>
      </c>
      <c r="F629" s="78" t="s">
        <v>178</v>
      </c>
      <c r="G629" s="78" t="s">
        <v>178</v>
      </c>
      <c r="H629" s="78" t="s">
        <v>178</v>
      </c>
      <c r="I629" s="78" t="s">
        <v>178</v>
      </c>
      <c r="J629" s="78" t="s">
        <v>178</v>
      </c>
      <c r="K629" s="78" t="s">
        <v>178</v>
      </c>
    </row>
    <row r="630" spans="2:11" ht="12.75">
      <c r="B630" s="15" t="s">
        <v>132</v>
      </c>
      <c r="C630" s="4"/>
      <c r="D630" s="129" t="s">
        <v>199</v>
      </c>
      <c r="E630" s="129" t="s">
        <v>199</v>
      </c>
      <c r="F630" s="129" t="s">
        <v>199</v>
      </c>
      <c r="G630" s="5" t="s">
        <v>239</v>
      </c>
      <c r="H630" s="5" t="s">
        <v>250</v>
      </c>
      <c r="I630" s="5" t="s">
        <v>239</v>
      </c>
      <c r="J630" s="220" t="s">
        <v>239</v>
      </c>
      <c r="K630" s="253" t="s">
        <v>252</v>
      </c>
    </row>
    <row r="631" spans="2:11" ht="12.75">
      <c r="B631" s="16"/>
      <c r="C631" s="7"/>
      <c r="D631" s="130" t="s">
        <v>229</v>
      </c>
      <c r="E631" s="130" t="s">
        <v>238</v>
      </c>
      <c r="F631" s="130">
        <v>2016</v>
      </c>
      <c r="G631" s="8" t="s">
        <v>240</v>
      </c>
      <c r="H631" s="8">
        <v>2017</v>
      </c>
      <c r="I631" s="8" t="s">
        <v>241</v>
      </c>
      <c r="J631" s="221" t="s">
        <v>242</v>
      </c>
      <c r="K631" s="254" t="s">
        <v>253</v>
      </c>
    </row>
    <row r="632" spans="2:11" ht="12.75">
      <c r="B632" s="34" t="s">
        <v>124</v>
      </c>
      <c r="C632" s="34" t="s">
        <v>125</v>
      </c>
      <c r="D632" s="87">
        <f aca="true" t="shared" si="100" ref="D632:K632">D17</f>
        <v>186317</v>
      </c>
      <c r="E632" s="87">
        <f t="shared" si="100"/>
        <v>201642</v>
      </c>
      <c r="F632" s="87">
        <f t="shared" si="100"/>
        <v>207998</v>
      </c>
      <c r="G632" s="87">
        <f t="shared" si="100"/>
        <v>222160</v>
      </c>
      <c r="H632" s="87">
        <f t="shared" si="100"/>
        <v>225198</v>
      </c>
      <c r="I632" s="87">
        <f t="shared" si="100"/>
        <v>256042</v>
      </c>
      <c r="J632" s="228">
        <f t="shared" si="100"/>
        <v>256042</v>
      </c>
      <c r="K632" s="87">
        <f t="shared" si="100"/>
        <v>256042</v>
      </c>
    </row>
    <row r="633" spans="2:11" ht="12.75">
      <c r="B633" s="34" t="s">
        <v>124</v>
      </c>
      <c r="C633" s="34" t="s">
        <v>126</v>
      </c>
      <c r="D633" s="87">
        <f>D224</f>
        <v>298109</v>
      </c>
      <c r="E633" s="87">
        <f>E224</f>
        <v>302549</v>
      </c>
      <c r="F633" s="87">
        <f>F224</f>
        <v>333976</v>
      </c>
      <c r="G633" s="87">
        <f>G131</f>
        <v>414034</v>
      </c>
      <c r="H633" s="87">
        <f>H131</f>
        <v>418936</v>
      </c>
      <c r="I633" s="87">
        <f>I131</f>
        <v>484502</v>
      </c>
      <c r="J633" s="228">
        <f>J131</f>
        <v>484502</v>
      </c>
      <c r="K633" s="87">
        <f>K131</f>
        <v>484502</v>
      </c>
    </row>
    <row r="634" spans="2:11" ht="12.75">
      <c r="B634" s="34" t="s">
        <v>124</v>
      </c>
      <c r="C634" s="34" t="s">
        <v>127</v>
      </c>
      <c r="D634" s="87">
        <f>D332</f>
        <v>260320</v>
      </c>
      <c r="E634" s="87">
        <f>E332</f>
        <v>263883</v>
      </c>
      <c r="F634" s="87">
        <f>F332</f>
        <v>265394</v>
      </c>
      <c r="G634" s="87">
        <f>G240</f>
        <v>279822</v>
      </c>
      <c r="H634" s="87">
        <f>H240</f>
        <v>283647</v>
      </c>
      <c r="I634" s="87">
        <f>I240</f>
        <v>340664</v>
      </c>
      <c r="J634" s="228">
        <f>J240</f>
        <v>340664</v>
      </c>
      <c r="K634" s="87">
        <f>K240</f>
        <v>340664</v>
      </c>
    </row>
    <row r="635" spans="2:11" ht="12.75">
      <c r="B635" s="34" t="s">
        <v>124</v>
      </c>
      <c r="C635" s="34" t="s">
        <v>128</v>
      </c>
      <c r="D635" s="87">
        <f aca="true" t="shared" si="101" ref="D635:K635">D346</f>
        <v>85276</v>
      </c>
      <c r="E635" s="87">
        <f t="shared" si="101"/>
        <v>89961</v>
      </c>
      <c r="F635" s="87">
        <f t="shared" si="101"/>
        <v>93398</v>
      </c>
      <c r="G635" s="87">
        <f t="shared" si="101"/>
        <v>95541</v>
      </c>
      <c r="H635" s="87">
        <f t="shared" si="101"/>
        <v>97006</v>
      </c>
      <c r="I635" s="87">
        <f t="shared" si="101"/>
        <v>105204</v>
      </c>
      <c r="J635" s="228">
        <f t="shared" si="101"/>
        <v>105204</v>
      </c>
      <c r="K635" s="87">
        <f t="shared" si="101"/>
        <v>105204</v>
      </c>
    </row>
    <row r="636" spans="2:11" ht="12.75">
      <c r="B636" s="59" t="s">
        <v>129</v>
      </c>
      <c r="C636" s="59" t="s">
        <v>103</v>
      </c>
      <c r="D636" s="108">
        <f>D469</f>
        <v>292228</v>
      </c>
      <c r="E636" s="108">
        <f>E467</f>
        <v>330511</v>
      </c>
      <c r="F636" s="108">
        <f>F467</f>
        <v>367695</v>
      </c>
      <c r="G636" s="108">
        <f>G408</f>
        <v>436406</v>
      </c>
      <c r="H636" s="108">
        <f>H408</f>
        <v>436406</v>
      </c>
      <c r="I636" s="108">
        <f>I408</f>
        <v>501928</v>
      </c>
      <c r="J636" s="230">
        <f>J408</f>
        <v>501928</v>
      </c>
      <c r="K636" s="108">
        <f>K408</f>
        <v>501928</v>
      </c>
    </row>
    <row r="637" spans="2:11" ht="12.75">
      <c r="B637" s="34" t="s">
        <v>194</v>
      </c>
      <c r="C637" s="34" t="s">
        <v>133</v>
      </c>
      <c r="D637" s="87">
        <f>D487</f>
        <v>204564</v>
      </c>
      <c r="E637" s="87">
        <f>E487</f>
        <v>210174</v>
      </c>
      <c r="F637" s="87">
        <f>F487</f>
        <v>230961</v>
      </c>
      <c r="G637" s="87">
        <f>G486</f>
        <v>305243</v>
      </c>
      <c r="H637" s="87">
        <f>H486</f>
        <v>305243</v>
      </c>
      <c r="I637" s="87">
        <f>I486</f>
        <v>348543</v>
      </c>
      <c r="J637" s="228">
        <f>J486</f>
        <v>348543</v>
      </c>
      <c r="K637" s="87">
        <f>K486</f>
        <v>348543</v>
      </c>
    </row>
    <row r="638" spans="2:11" ht="12.75">
      <c r="B638" s="34" t="s">
        <v>134</v>
      </c>
      <c r="C638" s="34" t="s">
        <v>135</v>
      </c>
      <c r="D638" s="87">
        <f>D531</f>
        <v>89516</v>
      </c>
      <c r="E638" s="87">
        <f>E531+E577</f>
        <v>98600</v>
      </c>
      <c r="F638" s="87">
        <f>F531+F577</f>
        <v>112862</v>
      </c>
      <c r="G638" s="87">
        <f>G612+G613</f>
        <v>135413</v>
      </c>
      <c r="H638" s="87">
        <f>H612+H613</f>
        <v>135413</v>
      </c>
      <c r="I638" s="87">
        <f>I612+I613</f>
        <v>311052</v>
      </c>
      <c r="J638" s="228">
        <f>J612+J613</f>
        <v>311052</v>
      </c>
      <c r="K638" s="87">
        <f>K612+K613</f>
        <v>311052</v>
      </c>
    </row>
    <row r="639" spans="2:13" ht="12.75">
      <c r="B639" s="13"/>
      <c r="C639" s="14" t="s">
        <v>136</v>
      </c>
      <c r="D639" s="109">
        <f aca="true" t="shared" si="102" ref="D639:J639">SUM(D632:D638)</f>
        <v>1416330</v>
      </c>
      <c r="E639" s="109">
        <f t="shared" si="102"/>
        <v>1497320</v>
      </c>
      <c r="F639" s="109">
        <f t="shared" si="102"/>
        <v>1612284</v>
      </c>
      <c r="G639" s="109">
        <f t="shared" si="102"/>
        <v>1888619</v>
      </c>
      <c r="H639" s="109">
        <f t="shared" si="102"/>
        <v>1901849</v>
      </c>
      <c r="I639" s="109">
        <f t="shared" si="102"/>
        <v>2347935</v>
      </c>
      <c r="J639" s="231">
        <f t="shared" si="102"/>
        <v>2347935</v>
      </c>
      <c r="K639" s="109">
        <f>SUM(K632:K638)</f>
        <v>2347935</v>
      </c>
      <c r="M639" s="95"/>
    </row>
    <row r="640" spans="2:13" ht="12.75">
      <c r="B640" s="41"/>
      <c r="C640" s="42"/>
      <c r="D640" s="78" t="s">
        <v>178</v>
      </c>
      <c r="E640" s="78" t="s">
        <v>178</v>
      </c>
      <c r="F640" s="78" t="s">
        <v>178</v>
      </c>
      <c r="G640" s="78" t="s">
        <v>178</v>
      </c>
      <c r="H640" s="78" t="s">
        <v>178</v>
      </c>
      <c r="I640" s="78" t="s">
        <v>178</v>
      </c>
      <c r="J640" s="78" t="s">
        <v>178</v>
      </c>
      <c r="K640" s="78" t="s">
        <v>178</v>
      </c>
      <c r="M640" s="95"/>
    </row>
    <row r="641" spans="1:11" ht="12.75">
      <c r="A641" s="60"/>
      <c r="B641" s="15" t="s">
        <v>137</v>
      </c>
      <c r="C641" s="28"/>
      <c r="D641" s="129" t="s">
        <v>199</v>
      </c>
      <c r="E641" s="129" t="s">
        <v>199</v>
      </c>
      <c r="F641" s="129" t="s">
        <v>199</v>
      </c>
      <c r="G641" s="5" t="s">
        <v>239</v>
      </c>
      <c r="H641" s="5" t="s">
        <v>250</v>
      </c>
      <c r="I641" s="5" t="s">
        <v>239</v>
      </c>
      <c r="J641" s="220" t="s">
        <v>239</v>
      </c>
      <c r="K641" s="253" t="s">
        <v>252</v>
      </c>
    </row>
    <row r="642" spans="1:11" ht="12.75">
      <c r="A642" s="60"/>
      <c r="B642" s="16"/>
      <c r="C642" s="29"/>
      <c r="D642" s="130" t="s">
        <v>229</v>
      </c>
      <c r="E642" s="130" t="s">
        <v>238</v>
      </c>
      <c r="F642" s="130">
        <v>2016</v>
      </c>
      <c r="G642" s="8" t="s">
        <v>240</v>
      </c>
      <c r="H642" s="8">
        <v>2017</v>
      </c>
      <c r="I642" s="8" t="s">
        <v>241</v>
      </c>
      <c r="J642" s="221" t="s">
        <v>242</v>
      </c>
      <c r="K642" s="254" t="s">
        <v>253</v>
      </c>
    </row>
    <row r="643" spans="1:11" ht="12.75">
      <c r="A643" s="61"/>
      <c r="B643" s="34" t="s">
        <v>129</v>
      </c>
      <c r="C643" s="34" t="s">
        <v>138</v>
      </c>
      <c r="D643" s="175"/>
      <c r="E643" s="175">
        <f>E464</f>
        <v>4900</v>
      </c>
      <c r="F643" s="175">
        <f>F464</f>
        <v>0</v>
      </c>
      <c r="G643" s="31"/>
      <c r="H643" s="31"/>
      <c r="I643" s="31"/>
      <c r="J643" s="146"/>
      <c r="K643" s="31"/>
    </row>
    <row r="644" spans="1:11" ht="12.75">
      <c r="A644" s="61"/>
      <c r="B644" s="62" t="s">
        <v>134</v>
      </c>
      <c r="C644" s="62" t="s">
        <v>179</v>
      </c>
      <c r="D644" s="145">
        <f>D107</f>
        <v>3762</v>
      </c>
      <c r="E644" s="145"/>
      <c r="F644" s="145">
        <v>0</v>
      </c>
      <c r="G644" s="31"/>
      <c r="H644" s="31"/>
      <c r="I644" s="31"/>
      <c r="J644" s="146"/>
      <c r="K644" s="31"/>
    </row>
    <row r="645" spans="1:11" ht="12.75">
      <c r="A645" s="61"/>
      <c r="B645" s="62" t="s">
        <v>134</v>
      </c>
      <c r="C645" s="62" t="s">
        <v>139</v>
      </c>
      <c r="D645" s="145"/>
      <c r="E645" s="145"/>
      <c r="F645" s="145">
        <v>0</v>
      </c>
      <c r="G645" s="31"/>
      <c r="H645" s="31"/>
      <c r="I645" s="31"/>
      <c r="J645" s="146"/>
      <c r="K645" s="31"/>
    </row>
    <row r="646" spans="1:11" ht="12.75">
      <c r="A646" s="61"/>
      <c r="B646" s="62" t="s">
        <v>134</v>
      </c>
      <c r="C646" s="62" t="s">
        <v>140</v>
      </c>
      <c r="D646" s="145"/>
      <c r="E646" s="145"/>
      <c r="F646" s="145">
        <v>0</v>
      </c>
      <c r="G646" s="31"/>
      <c r="H646" s="31"/>
      <c r="I646" s="31"/>
      <c r="J646" s="146"/>
      <c r="K646" s="31"/>
    </row>
    <row r="647" spans="1:11" ht="12.75">
      <c r="A647" s="61"/>
      <c r="B647" s="62" t="s">
        <v>134</v>
      </c>
      <c r="C647" s="62" t="s">
        <v>141</v>
      </c>
      <c r="D647" s="145"/>
      <c r="E647" s="145"/>
      <c r="F647" s="145">
        <v>0</v>
      </c>
      <c r="G647" s="31"/>
      <c r="H647" s="31"/>
      <c r="I647" s="31"/>
      <c r="J647" s="146"/>
      <c r="K647" s="31"/>
    </row>
    <row r="648" spans="1:11" ht="12.75">
      <c r="A648" s="41"/>
      <c r="B648" s="14"/>
      <c r="C648" s="14" t="s">
        <v>142</v>
      </c>
      <c r="D648" s="90">
        <f>SUM(D643:D647)</f>
        <v>3762</v>
      </c>
      <c r="E648" s="90">
        <f>SUM(E643:E647)</f>
        <v>4900</v>
      </c>
      <c r="F648" s="90">
        <f>SUM(F643:F647)</f>
        <v>0</v>
      </c>
      <c r="G648" s="104"/>
      <c r="H648" s="104"/>
      <c r="I648" s="104"/>
      <c r="J648" s="232"/>
      <c r="K648" s="104"/>
    </row>
    <row r="649" spans="1:11" ht="12.75">
      <c r="A649" s="60"/>
      <c r="B649" s="63"/>
      <c r="C649" s="64" t="s">
        <v>143</v>
      </c>
      <c r="D649" s="111">
        <f aca="true" t="shared" si="103" ref="D649:J649">D639+D648</f>
        <v>1420092</v>
      </c>
      <c r="E649" s="111">
        <f t="shared" si="103"/>
        <v>1502220</v>
      </c>
      <c r="F649" s="111">
        <f t="shared" si="103"/>
        <v>1612284</v>
      </c>
      <c r="G649" s="111">
        <f t="shared" si="103"/>
        <v>1888619</v>
      </c>
      <c r="H649" s="111">
        <f t="shared" si="103"/>
        <v>1901849</v>
      </c>
      <c r="I649" s="111">
        <f t="shared" si="103"/>
        <v>2347935</v>
      </c>
      <c r="J649" s="233">
        <f t="shared" si="103"/>
        <v>2347935</v>
      </c>
      <c r="K649" s="11">
        <v>2347935</v>
      </c>
    </row>
    <row r="650" spans="1:11" ht="16.5" customHeight="1">
      <c r="A650" s="47"/>
      <c r="B650" s="41"/>
      <c r="C650" s="42"/>
      <c r="J650" s="276"/>
      <c r="K650" s="47"/>
    </row>
    <row r="651" spans="1:11" ht="12.75">
      <c r="A651" s="47"/>
      <c r="B651" s="41"/>
      <c r="C651" s="42"/>
      <c r="J651" s="47"/>
      <c r="K651" s="47"/>
    </row>
    <row r="652" spans="1:11" ht="12.75">
      <c r="A652" s="219" t="s">
        <v>144</v>
      </c>
      <c r="B652" s="219"/>
      <c r="C652" s="217"/>
      <c r="D652" s="216"/>
      <c r="E652" s="216"/>
      <c r="F652" s="216"/>
      <c r="G652" s="216"/>
      <c r="H652" s="216"/>
      <c r="I652" s="216"/>
      <c r="J652" s="277"/>
      <c r="K652" s="47"/>
    </row>
    <row r="653" spans="1:11" ht="12.75">
      <c r="A653" s="219"/>
      <c r="B653" s="219"/>
      <c r="C653" s="217"/>
      <c r="D653" s="216"/>
      <c r="E653" s="216"/>
      <c r="F653" s="216"/>
      <c r="G653" s="216"/>
      <c r="H653" s="216"/>
      <c r="I653" s="216"/>
      <c r="J653" s="277"/>
      <c r="K653" s="47"/>
    </row>
    <row r="654" spans="1:11" ht="12.75">
      <c r="A654" s="65"/>
      <c r="B654" s="66"/>
      <c r="C654" s="42"/>
      <c r="D654" s="78" t="s">
        <v>178</v>
      </c>
      <c r="E654" s="78" t="s">
        <v>178</v>
      </c>
      <c r="F654" s="78" t="s">
        <v>178</v>
      </c>
      <c r="G654" s="78" t="s">
        <v>178</v>
      </c>
      <c r="H654" s="78" t="s">
        <v>178</v>
      </c>
      <c r="I654" s="78" t="s">
        <v>178</v>
      </c>
      <c r="J654" s="78" t="s">
        <v>178</v>
      </c>
      <c r="K654" s="78" t="s">
        <v>178</v>
      </c>
    </row>
    <row r="655" spans="1:11" ht="12.75">
      <c r="A655" s="35" t="s">
        <v>0</v>
      </c>
      <c r="B655" s="15" t="s">
        <v>132</v>
      </c>
      <c r="C655" s="4"/>
      <c r="D655" s="129" t="s">
        <v>199</v>
      </c>
      <c r="E655" s="129" t="s">
        <v>199</v>
      </c>
      <c r="F655" s="129" t="s">
        <v>199</v>
      </c>
      <c r="G655" s="5" t="s">
        <v>239</v>
      </c>
      <c r="H655" s="5" t="s">
        <v>250</v>
      </c>
      <c r="I655" s="5" t="s">
        <v>239</v>
      </c>
      <c r="J655" s="220" t="s">
        <v>239</v>
      </c>
      <c r="K655" s="253" t="s">
        <v>252</v>
      </c>
    </row>
    <row r="656" spans="1:11" ht="12.75">
      <c r="A656" s="67"/>
      <c r="B656" s="16"/>
      <c r="C656" s="7"/>
      <c r="D656" s="130" t="s">
        <v>229</v>
      </c>
      <c r="E656" s="130" t="s">
        <v>238</v>
      </c>
      <c r="F656" s="130">
        <v>2016</v>
      </c>
      <c r="G656" s="8" t="s">
        <v>240</v>
      </c>
      <c r="H656" s="8">
        <v>2017</v>
      </c>
      <c r="I656" s="8" t="s">
        <v>241</v>
      </c>
      <c r="J656" s="221" t="s">
        <v>242</v>
      </c>
      <c r="K656" s="254" t="s">
        <v>253</v>
      </c>
    </row>
    <row r="657" spans="1:11" ht="12.75">
      <c r="A657" s="31"/>
      <c r="B657" s="68" t="s">
        <v>267</v>
      </c>
      <c r="C657" s="38" t="s">
        <v>146</v>
      </c>
      <c r="D657" s="148">
        <f>D661+D665+D674+D716+D721</f>
        <v>1097482</v>
      </c>
      <c r="E657" s="148">
        <f>E661+E665+E674+E721+E716+E722</f>
        <v>708240</v>
      </c>
      <c r="F657" s="148">
        <f>F661+F665+F674+F721+F716+F722</f>
        <v>849376</v>
      </c>
      <c r="G657" s="148">
        <f>G661+G665+G674+G722+G716</f>
        <v>765153</v>
      </c>
      <c r="H657" s="148">
        <f>H661+H665+H674+H716+H721+H722</f>
        <v>894125</v>
      </c>
      <c r="I657" s="148">
        <f>I661+I665+I674+I716+I722</f>
        <v>910268</v>
      </c>
      <c r="J657" s="148">
        <f>J661+J665+J674+J716+J722</f>
        <v>910268</v>
      </c>
      <c r="K657" s="148">
        <f>K661+K665+K674+K716+K722</f>
        <v>910268</v>
      </c>
    </row>
    <row r="658" spans="1:11" ht="12.75">
      <c r="A658" s="25">
        <v>111</v>
      </c>
      <c r="B658" s="68" t="s">
        <v>272</v>
      </c>
      <c r="C658" s="38" t="s">
        <v>269</v>
      </c>
      <c r="D658" s="148"/>
      <c r="E658" s="148"/>
      <c r="F658" s="148"/>
      <c r="G658" s="148"/>
      <c r="H658" s="148"/>
      <c r="I658" s="148">
        <v>1720000</v>
      </c>
      <c r="J658" s="148">
        <v>1720000</v>
      </c>
      <c r="K658" s="148">
        <v>1720000</v>
      </c>
    </row>
    <row r="659" spans="1:11" ht="12.75">
      <c r="A659" s="25"/>
      <c r="B659" s="68"/>
      <c r="C659" s="38" t="s">
        <v>271</v>
      </c>
      <c r="D659" s="148"/>
      <c r="E659" s="148"/>
      <c r="F659" s="148"/>
      <c r="G659" s="148"/>
      <c r="H659" s="148"/>
      <c r="I659" s="148">
        <v>25000</v>
      </c>
      <c r="J659" s="148">
        <v>25000</v>
      </c>
      <c r="K659" s="148">
        <v>25000</v>
      </c>
    </row>
    <row r="660" spans="1:11" ht="12.75">
      <c r="A660" s="25"/>
      <c r="B660" s="68"/>
      <c r="C660" s="38" t="s">
        <v>270</v>
      </c>
      <c r="D660" s="148"/>
      <c r="E660" s="148"/>
      <c r="F660" s="148"/>
      <c r="G660" s="148"/>
      <c r="H660" s="148"/>
      <c r="I660" s="148">
        <v>20000</v>
      </c>
      <c r="J660" s="148">
        <v>20000</v>
      </c>
      <c r="K660" s="148">
        <v>20000</v>
      </c>
    </row>
    <row r="661" spans="1:11" ht="12.75">
      <c r="A661" s="25"/>
      <c r="B661" s="20">
        <v>610</v>
      </c>
      <c r="C661" s="20" t="s">
        <v>147</v>
      </c>
      <c r="D661" s="91">
        <f aca="true" t="shared" si="104" ref="D661:K661">SUM(D662:D664)</f>
        <v>687722</v>
      </c>
      <c r="E661" s="91">
        <f t="shared" si="104"/>
        <v>454136</v>
      </c>
      <c r="F661" s="91">
        <f t="shared" si="104"/>
        <v>522931</v>
      </c>
      <c r="G661" s="91">
        <f t="shared" si="104"/>
        <v>479550</v>
      </c>
      <c r="H661" s="260">
        <f t="shared" si="104"/>
        <v>557158</v>
      </c>
      <c r="I661" s="91">
        <f t="shared" si="104"/>
        <v>568394</v>
      </c>
      <c r="J661" s="91">
        <f t="shared" si="104"/>
        <v>568394</v>
      </c>
      <c r="K661" s="91">
        <f t="shared" si="104"/>
        <v>568394</v>
      </c>
    </row>
    <row r="662" spans="1:11" ht="12.75" outlineLevel="1">
      <c r="A662" s="12">
        <v>111</v>
      </c>
      <c r="B662" s="10">
        <v>611</v>
      </c>
      <c r="C662" s="46" t="s">
        <v>8</v>
      </c>
      <c r="D662" s="86">
        <v>495776</v>
      </c>
      <c r="E662" s="86">
        <v>306544</v>
      </c>
      <c r="F662" s="86">
        <v>355490</v>
      </c>
      <c r="G662" s="86">
        <v>479550</v>
      </c>
      <c r="H662" s="262">
        <v>392814</v>
      </c>
      <c r="I662" s="86">
        <v>568394</v>
      </c>
      <c r="J662" s="86">
        <v>568394</v>
      </c>
      <c r="K662" s="86">
        <v>568394</v>
      </c>
    </row>
    <row r="663" spans="1:11" ht="12.75" outlineLevel="1">
      <c r="A663" s="12">
        <v>111</v>
      </c>
      <c r="B663" s="10">
        <v>612</v>
      </c>
      <c r="C663" s="46" t="s">
        <v>9</v>
      </c>
      <c r="D663" s="86">
        <v>45755</v>
      </c>
      <c r="E663" s="86">
        <v>27748</v>
      </c>
      <c r="F663" s="86">
        <v>38701</v>
      </c>
      <c r="G663" s="86"/>
      <c r="H663" s="262">
        <v>35605</v>
      </c>
      <c r="I663" s="86"/>
      <c r="J663" s="86"/>
      <c r="K663" s="86"/>
    </row>
    <row r="664" spans="1:11" ht="12.75" outlineLevel="1">
      <c r="A664" s="12">
        <v>111</v>
      </c>
      <c r="B664" s="10">
        <v>614</v>
      </c>
      <c r="C664" s="46" t="s">
        <v>10</v>
      </c>
      <c r="D664" s="86">
        <v>146191</v>
      </c>
      <c r="E664" s="86">
        <v>119844</v>
      </c>
      <c r="F664" s="86">
        <v>128740</v>
      </c>
      <c r="G664" s="86"/>
      <c r="H664" s="262">
        <v>128739</v>
      </c>
      <c r="I664" s="86"/>
      <c r="J664" s="86"/>
      <c r="K664" s="86"/>
    </row>
    <row r="665" spans="1:11" ht="12.75">
      <c r="A665" s="25">
        <v>111</v>
      </c>
      <c r="B665" s="20">
        <v>620</v>
      </c>
      <c r="C665" s="45" t="s">
        <v>57</v>
      </c>
      <c r="D665" s="91">
        <f aca="true" t="shared" si="105" ref="D665:I665">SUM(D666:D673)</f>
        <v>238502</v>
      </c>
      <c r="E665" s="91">
        <f>SUM(E666:E673)</f>
        <v>161931</v>
      </c>
      <c r="F665" s="91">
        <f>SUM(F666:F673)</f>
        <v>183494</v>
      </c>
      <c r="G665" s="91">
        <f t="shared" si="105"/>
        <v>168803</v>
      </c>
      <c r="H665" s="260">
        <f t="shared" si="105"/>
        <v>173490</v>
      </c>
      <c r="I665" s="91">
        <f t="shared" si="105"/>
        <v>200074</v>
      </c>
      <c r="J665" s="91">
        <f>SUM(J666:J673)</f>
        <v>200074</v>
      </c>
      <c r="K665" s="91">
        <f>SUM(K666:K673)</f>
        <v>200074</v>
      </c>
    </row>
    <row r="666" spans="1:11" ht="12.75" outlineLevel="1">
      <c r="A666" s="12">
        <v>111</v>
      </c>
      <c r="B666" s="10" t="s">
        <v>13</v>
      </c>
      <c r="C666" s="46" t="s">
        <v>14</v>
      </c>
      <c r="D666" s="86">
        <v>67791</v>
      </c>
      <c r="E666" s="86">
        <v>46840</v>
      </c>
      <c r="F666" s="86">
        <v>51781</v>
      </c>
      <c r="G666" s="86">
        <v>47955</v>
      </c>
      <c r="H666" s="262">
        <v>51780</v>
      </c>
      <c r="I666" s="86">
        <v>61974</v>
      </c>
      <c r="J666" s="86">
        <v>61974</v>
      </c>
      <c r="K666" s="86">
        <v>61974</v>
      </c>
    </row>
    <row r="667" spans="1:11" ht="12.75" outlineLevel="1">
      <c r="A667" s="12">
        <v>111</v>
      </c>
      <c r="B667" s="10">
        <v>625001</v>
      </c>
      <c r="C667" s="46" t="s">
        <v>15</v>
      </c>
      <c r="D667" s="86">
        <v>9646</v>
      </c>
      <c r="E667" s="86">
        <v>6477</v>
      </c>
      <c r="F667" s="86">
        <v>7388</v>
      </c>
      <c r="G667" s="86">
        <v>6714</v>
      </c>
      <c r="H667" s="262">
        <v>7387</v>
      </c>
      <c r="I667" s="86">
        <v>7117</v>
      </c>
      <c r="J667" s="86">
        <v>7117</v>
      </c>
      <c r="K667" s="86">
        <v>7117</v>
      </c>
    </row>
    <row r="668" spans="1:11" ht="12.75" outlineLevel="1">
      <c r="A668" s="12">
        <v>111</v>
      </c>
      <c r="B668" s="10">
        <v>625002</v>
      </c>
      <c r="C668" s="46" t="s">
        <v>16</v>
      </c>
      <c r="D668" s="86">
        <v>97085</v>
      </c>
      <c r="E668" s="86">
        <v>64817</v>
      </c>
      <c r="F668" s="86">
        <v>74129</v>
      </c>
      <c r="G668" s="86">
        <v>67137</v>
      </c>
      <c r="H668" s="262">
        <v>64128</v>
      </c>
      <c r="I668" s="86">
        <v>71166</v>
      </c>
      <c r="J668" s="86">
        <v>71166</v>
      </c>
      <c r="K668" s="86">
        <v>71166</v>
      </c>
    </row>
    <row r="669" spans="1:11" ht="12.75" outlineLevel="1">
      <c r="A669" s="12">
        <v>111</v>
      </c>
      <c r="B669" s="10">
        <v>625003</v>
      </c>
      <c r="C669" s="46" t="s">
        <v>17</v>
      </c>
      <c r="D669" s="86">
        <v>5622</v>
      </c>
      <c r="E669" s="86">
        <v>3752</v>
      </c>
      <c r="F669" s="86">
        <v>4266</v>
      </c>
      <c r="G669" s="86">
        <v>3836</v>
      </c>
      <c r="H669" s="262">
        <v>4266</v>
      </c>
      <c r="I669" s="86">
        <v>4067</v>
      </c>
      <c r="J669" s="86">
        <v>4067</v>
      </c>
      <c r="K669" s="86">
        <v>4067</v>
      </c>
    </row>
    <row r="670" spans="1:11" ht="12.75" outlineLevel="1">
      <c r="A670" s="12">
        <v>111</v>
      </c>
      <c r="B670" s="10">
        <v>625004</v>
      </c>
      <c r="C670" s="46" t="s">
        <v>18</v>
      </c>
      <c r="D670" s="86">
        <v>17812</v>
      </c>
      <c r="E670" s="86">
        <v>12626</v>
      </c>
      <c r="F670" s="86">
        <v>14599</v>
      </c>
      <c r="G670" s="86">
        <v>14387</v>
      </c>
      <c r="H670" s="262">
        <v>14598</v>
      </c>
      <c r="I670" s="86">
        <v>25250</v>
      </c>
      <c r="J670" s="86">
        <v>25250</v>
      </c>
      <c r="K670" s="86">
        <v>25250</v>
      </c>
    </row>
    <row r="671" spans="1:11" ht="12.75" outlineLevel="1">
      <c r="A671" s="12">
        <v>111</v>
      </c>
      <c r="B671" s="10">
        <v>625005</v>
      </c>
      <c r="C671" s="46" t="s">
        <v>19</v>
      </c>
      <c r="D671" s="86">
        <v>5879</v>
      </c>
      <c r="E671" s="86">
        <v>4196</v>
      </c>
      <c r="F671" s="86">
        <v>4861</v>
      </c>
      <c r="G671" s="86">
        <v>4796</v>
      </c>
      <c r="H671" s="262">
        <v>4861</v>
      </c>
      <c r="I671" s="86">
        <v>5083</v>
      </c>
      <c r="J671" s="86">
        <v>5083</v>
      </c>
      <c r="K671" s="86">
        <v>5083</v>
      </c>
    </row>
    <row r="672" spans="1:11" ht="12.75" outlineLevel="1">
      <c r="A672" s="12">
        <v>111</v>
      </c>
      <c r="B672" s="10">
        <v>625007</v>
      </c>
      <c r="C672" s="46" t="s">
        <v>20</v>
      </c>
      <c r="D672" s="86">
        <v>32936</v>
      </c>
      <c r="E672" s="86">
        <v>22064</v>
      </c>
      <c r="F672" s="86">
        <v>25149</v>
      </c>
      <c r="G672" s="86">
        <v>22779</v>
      </c>
      <c r="H672" s="262">
        <v>25149</v>
      </c>
      <c r="I672" s="86">
        <v>24146</v>
      </c>
      <c r="J672" s="86">
        <v>24146</v>
      </c>
      <c r="K672" s="86">
        <v>24146</v>
      </c>
    </row>
    <row r="673" spans="1:11" ht="12.75" outlineLevel="1">
      <c r="A673" s="12">
        <v>111</v>
      </c>
      <c r="B673" s="10">
        <v>625006</v>
      </c>
      <c r="C673" s="46" t="s">
        <v>148</v>
      </c>
      <c r="D673" s="86">
        <v>1731</v>
      </c>
      <c r="E673" s="86">
        <v>1159</v>
      </c>
      <c r="F673" s="86">
        <v>1321</v>
      </c>
      <c r="G673" s="86">
        <v>1199</v>
      </c>
      <c r="H673" s="262">
        <v>1321</v>
      </c>
      <c r="I673" s="86">
        <v>1271</v>
      </c>
      <c r="J673" s="86">
        <v>1271</v>
      </c>
      <c r="K673" s="86">
        <v>1271</v>
      </c>
    </row>
    <row r="674" spans="1:11" ht="12.75">
      <c r="A674" s="25">
        <v>111</v>
      </c>
      <c r="B674" s="20">
        <v>630</v>
      </c>
      <c r="C674" s="45" t="s">
        <v>22</v>
      </c>
      <c r="D674" s="114">
        <f aca="true" t="shared" si="106" ref="D674:I674">D675+D677+D683+D694+D696+D701+D703</f>
        <v>123356</v>
      </c>
      <c r="E674" s="114">
        <f t="shared" si="106"/>
        <v>31746</v>
      </c>
      <c r="F674" s="114">
        <f t="shared" si="106"/>
        <v>85588</v>
      </c>
      <c r="G674" s="102">
        <f t="shared" si="106"/>
        <v>114800</v>
      </c>
      <c r="H674" s="264">
        <f t="shared" si="106"/>
        <v>115156</v>
      </c>
      <c r="I674" s="86">
        <f t="shared" si="106"/>
        <v>139800</v>
      </c>
      <c r="J674" s="86">
        <f>J675+J677+J683+J694+J696+J701+J703</f>
        <v>139800</v>
      </c>
      <c r="K674" s="86">
        <f>K675+K677+K683+K694+K696+K701+K703</f>
        <v>139800</v>
      </c>
    </row>
    <row r="675" spans="1:11" ht="12.75">
      <c r="A675" s="25">
        <v>111</v>
      </c>
      <c r="B675" s="20">
        <v>631</v>
      </c>
      <c r="C675" s="45" t="s">
        <v>23</v>
      </c>
      <c r="D675" s="102">
        <f aca="true" t="shared" si="107" ref="D675:K675">SUM(D676)</f>
        <v>106</v>
      </c>
      <c r="E675" s="102">
        <f t="shared" si="107"/>
        <v>145</v>
      </c>
      <c r="F675" s="102">
        <f t="shared" si="107"/>
        <v>628</v>
      </c>
      <c r="G675" s="102">
        <f t="shared" si="107"/>
        <v>200</v>
      </c>
      <c r="H675" s="264">
        <f t="shared" si="107"/>
        <v>627</v>
      </c>
      <c r="I675" s="102">
        <f t="shared" si="107"/>
        <v>200</v>
      </c>
      <c r="J675" s="102">
        <f t="shared" si="107"/>
        <v>200</v>
      </c>
      <c r="K675" s="102">
        <f t="shared" si="107"/>
        <v>200</v>
      </c>
    </row>
    <row r="676" spans="1:12" ht="12.75">
      <c r="A676" s="12">
        <v>111</v>
      </c>
      <c r="B676" s="10">
        <v>631001</v>
      </c>
      <c r="C676" s="46" t="s">
        <v>24</v>
      </c>
      <c r="D676" s="86">
        <v>106</v>
      </c>
      <c r="E676" s="86">
        <v>145</v>
      </c>
      <c r="F676" s="86">
        <v>628</v>
      </c>
      <c r="G676" s="86">
        <v>200</v>
      </c>
      <c r="H676" s="262">
        <v>627</v>
      </c>
      <c r="I676" s="86">
        <v>200</v>
      </c>
      <c r="J676" s="86">
        <v>200</v>
      </c>
      <c r="K676" s="86">
        <v>200</v>
      </c>
      <c r="L676" s="182"/>
    </row>
    <row r="677" spans="1:11" ht="12.75">
      <c r="A677" s="25">
        <v>111</v>
      </c>
      <c r="B677" s="20">
        <v>632</v>
      </c>
      <c r="C677" s="45" t="s">
        <v>25</v>
      </c>
      <c r="D677" s="102">
        <f aca="true" t="shared" si="108" ref="D677:I677">SUM(D678:D682)</f>
        <v>29218</v>
      </c>
      <c r="E677" s="102">
        <f t="shared" si="108"/>
        <v>2250</v>
      </c>
      <c r="F677" s="102">
        <f>SUM(F678:F682)</f>
        <v>14165</v>
      </c>
      <c r="G677" s="102">
        <f t="shared" si="108"/>
        <v>34600</v>
      </c>
      <c r="H677" s="264">
        <f t="shared" si="108"/>
        <v>14160</v>
      </c>
      <c r="I677" s="86">
        <f t="shared" si="108"/>
        <v>34600</v>
      </c>
      <c r="J677" s="86">
        <f>SUM(J678:J682)</f>
        <v>34600</v>
      </c>
      <c r="K677" s="86">
        <f>SUM(K678:K682)</f>
        <v>34600</v>
      </c>
    </row>
    <row r="678" spans="1:11" ht="12.75" outlineLevel="1">
      <c r="A678" s="12">
        <v>111</v>
      </c>
      <c r="B678" s="10">
        <v>632001</v>
      </c>
      <c r="C678" s="46" t="s">
        <v>26</v>
      </c>
      <c r="D678" s="86">
        <v>4296</v>
      </c>
      <c r="E678" s="86">
        <v>920</v>
      </c>
      <c r="F678" s="86">
        <v>2830</v>
      </c>
      <c r="G678" s="86">
        <v>3000</v>
      </c>
      <c r="H678" s="262">
        <v>2830</v>
      </c>
      <c r="I678" s="86">
        <v>3000</v>
      </c>
      <c r="J678" s="86">
        <v>3000</v>
      </c>
      <c r="K678" s="86">
        <v>3000</v>
      </c>
    </row>
    <row r="679" spans="1:11" ht="12.75" outlineLevel="1">
      <c r="A679" s="12">
        <v>111</v>
      </c>
      <c r="B679" s="10">
        <v>632001</v>
      </c>
      <c r="C679" s="46" t="s">
        <v>27</v>
      </c>
      <c r="D679" s="86">
        <v>14419</v>
      </c>
      <c r="E679" s="86"/>
      <c r="F679" s="86">
        <v>8311</v>
      </c>
      <c r="G679" s="86">
        <v>26600</v>
      </c>
      <c r="H679" s="262">
        <v>8310</v>
      </c>
      <c r="I679" s="86">
        <v>26600</v>
      </c>
      <c r="J679" s="86">
        <v>26600</v>
      </c>
      <c r="K679" s="86">
        <v>26600</v>
      </c>
    </row>
    <row r="680" spans="1:11" ht="12.75" outlineLevel="1">
      <c r="A680" s="12">
        <v>111</v>
      </c>
      <c r="B680" s="10">
        <v>632001</v>
      </c>
      <c r="C680" s="46" t="s">
        <v>74</v>
      </c>
      <c r="D680" s="86">
        <v>346</v>
      </c>
      <c r="E680" s="86"/>
      <c r="F680" s="86"/>
      <c r="G680" s="86"/>
      <c r="H680" s="262"/>
      <c r="I680" s="86"/>
      <c r="J680" s="86"/>
      <c r="K680" s="86"/>
    </row>
    <row r="681" spans="1:11" ht="12.75" outlineLevel="1">
      <c r="A681" s="12">
        <v>111</v>
      </c>
      <c r="B681" s="10">
        <v>632002</v>
      </c>
      <c r="C681" s="46" t="s">
        <v>28</v>
      </c>
      <c r="D681" s="86">
        <v>7058</v>
      </c>
      <c r="E681" s="86">
        <v>243</v>
      </c>
      <c r="F681" s="86">
        <v>1416</v>
      </c>
      <c r="G681" s="86">
        <v>2000</v>
      </c>
      <c r="H681" s="262">
        <v>1413</v>
      </c>
      <c r="I681" s="86">
        <v>2000</v>
      </c>
      <c r="J681" s="86">
        <v>2000</v>
      </c>
      <c r="K681" s="86">
        <v>2000</v>
      </c>
    </row>
    <row r="682" spans="1:11" ht="12.75" outlineLevel="1">
      <c r="A682" s="12">
        <v>111</v>
      </c>
      <c r="B682" s="10">
        <v>632003</v>
      </c>
      <c r="C682" s="46" t="s">
        <v>29</v>
      </c>
      <c r="D682" s="86">
        <v>3099</v>
      </c>
      <c r="E682" s="86">
        <v>1087</v>
      </c>
      <c r="F682" s="86">
        <v>1608</v>
      </c>
      <c r="G682" s="86">
        <v>3000</v>
      </c>
      <c r="H682" s="262">
        <v>1607</v>
      </c>
      <c r="I682" s="86">
        <v>3000</v>
      </c>
      <c r="J682" s="86">
        <v>3000</v>
      </c>
      <c r="K682" s="86">
        <v>3000</v>
      </c>
    </row>
    <row r="683" spans="1:11" ht="12.75">
      <c r="A683" s="25">
        <v>111</v>
      </c>
      <c r="B683" s="20">
        <v>633</v>
      </c>
      <c r="C683" s="45" t="s">
        <v>30</v>
      </c>
      <c r="D683" s="91">
        <f aca="true" t="shared" si="109" ref="D683:I683">SUM(D684:D693)</f>
        <v>12252</v>
      </c>
      <c r="E683" s="91">
        <f t="shared" si="109"/>
        <v>8767</v>
      </c>
      <c r="F683" s="91">
        <f>SUM(F684:F693)</f>
        <v>28950</v>
      </c>
      <c r="G683" s="102">
        <f t="shared" si="109"/>
        <v>50000</v>
      </c>
      <c r="H683" s="264">
        <f t="shared" si="109"/>
        <v>28943</v>
      </c>
      <c r="I683" s="102">
        <f t="shared" si="109"/>
        <v>75000</v>
      </c>
      <c r="J683" s="102">
        <f>SUM(J684:J693)</f>
        <v>75000</v>
      </c>
      <c r="K683" s="102">
        <f>SUM(K684:K693)</f>
        <v>75000</v>
      </c>
    </row>
    <row r="684" spans="1:11" ht="12.75" outlineLevel="1">
      <c r="A684" s="12"/>
      <c r="B684" s="10">
        <v>633001</v>
      </c>
      <c r="C684" s="46" t="s">
        <v>174</v>
      </c>
      <c r="D684" s="86"/>
      <c r="E684" s="86">
        <v>21</v>
      </c>
      <c r="F684" s="86"/>
      <c r="G684" s="86"/>
      <c r="H684" s="262">
        <v>8687</v>
      </c>
      <c r="I684" s="86"/>
      <c r="J684" s="86"/>
      <c r="K684" s="86"/>
    </row>
    <row r="685" spans="1:11" ht="12.75" outlineLevel="1">
      <c r="A685" s="12">
        <v>111</v>
      </c>
      <c r="B685" s="10">
        <v>633001</v>
      </c>
      <c r="C685" s="46" t="s">
        <v>38</v>
      </c>
      <c r="D685" s="86">
        <v>519</v>
      </c>
      <c r="E685" s="86"/>
      <c r="F685" s="86">
        <v>8687</v>
      </c>
      <c r="G685" s="86">
        <v>20000</v>
      </c>
      <c r="H685" s="262"/>
      <c r="I685" s="86">
        <v>20000</v>
      </c>
      <c r="J685" s="86">
        <v>20000</v>
      </c>
      <c r="K685" s="86">
        <v>20000</v>
      </c>
    </row>
    <row r="686" spans="1:11" ht="12.75" outlineLevel="1">
      <c r="A686" s="12">
        <v>111</v>
      </c>
      <c r="B686" s="10">
        <v>633002</v>
      </c>
      <c r="C686" s="46" t="s">
        <v>39</v>
      </c>
      <c r="D686" s="86">
        <v>243</v>
      </c>
      <c r="E686" s="86">
        <v>599</v>
      </c>
      <c r="F686" s="86">
        <v>1497</v>
      </c>
      <c r="G686" s="86">
        <v>20000</v>
      </c>
      <c r="H686" s="262">
        <v>1496</v>
      </c>
      <c r="I686" s="86">
        <v>20000</v>
      </c>
      <c r="J686" s="86">
        <v>20000</v>
      </c>
      <c r="K686" s="86">
        <v>20000</v>
      </c>
    </row>
    <row r="687" spans="1:11" ht="12.75" outlineLevel="1">
      <c r="A687" s="12">
        <v>111</v>
      </c>
      <c r="B687" s="10"/>
      <c r="C687" s="46"/>
      <c r="D687" s="86"/>
      <c r="E687" s="86"/>
      <c r="F687" s="86"/>
      <c r="G687" s="86"/>
      <c r="H687" s="262"/>
      <c r="I687" s="86">
        <v>0</v>
      </c>
      <c r="J687" s="86">
        <v>0</v>
      </c>
      <c r="K687" s="86">
        <v>0</v>
      </c>
    </row>
    <row r="688" spans="1:11" ht="12.75" outlineLevel="1">
      <c r="A688" s="12"/>
      <c r="B688" s="10">
        <v>633004</v>
      </c>
      <c r="C688" s="46" t="s">
        <v>76</v>
      </c>
      <c r="D688" s="86">
        <v>1006</v>
      </c>
      <c r="E688" s="86">
        <v>488</v>
      </c>
      <c r="F688" s="86">
        <v>7255</v>
      </c>
      <c r="G688" s="86"/>
      <c r="H688" s="262">
        <v>7254</v>
      </c>
      <c r="I688" s="86">
        <v>25000</v>
      </c>
      <c r="J688" s="86">
        <v>25000</v>
      </c>
      <c r="K688" s="86">
        <v>25000</v>
      </c>
    </row>
    <row r="689" spans="1:11" ht="12.75" outlineLevel="1">
      <c r="A689" s="12">
        <v>41</v>
      </c>
      <c r="B689" s="10">
        <v>633006</v>
      </c>
      <c r="C689" s="46" t="s">
        <v>33</v>
      </c>
      <c r="D689" s="86">
        <v>6735</v>
      </c>
      <c r="E689" s="86"/>
      <c r="F689" s="86"/>
      <c r="G689" s="86">
        <v>3000</v>
      </c>
      <c r="H689" s="262">
        <v>3270</v>
      </c>
      <c r="I689" s="86">
        <v>3000</v>
      </c>
      <c r="J689" s="86">
        <v>3000</v>
      </c>
      <c r="K689" s="86">
        <v>3000</v>
      </c>
    </row>
    <row r="690" spans="1:11" ht="12.75" outlineLevel="1">
      <c r="A690" s="12">
        <v>111</v>
      </c>
      <c r="B690" s="10">
        <v>633006</v>
      </c>
      <c r="C690" s="46" t="s">
        <v>33</v>
      </c>
      <c r="D690" s="86">
        <v>432</v>
      </c>
      <c r="E690" s="86">
        <v>4226</v>
      </c>
      <c r="F690" s="86">
        <v>3273</v>
      </c>
      <c r="G690" s="86"/>
      <c r="H690" s="262"/>
      <c r="I690" s="86"/>
      <c r="J690" s="86"/>
      <c r="K690" s="86"/>
    </row>
    <row r="691" spans="1:11" ht="12.75" outlineLevel="1">
      <c r="A691" s="12">
        <v>111</v>
      </c>
      <c r="B691" s="10">
        <v>633009</v>
      </c>
      <c r="C691" s="46" t="s">
        <v>149</v>
      </c>
      <c r="D691" s="86">
        <v>1636</v>
      </c>
      <c r="E691" s="86">
        <v>2684</v>
      </c>
      <c r="F691" s="86">
        <v>6943</v>
      </c>
      <c r="G691" s="86">
        <v>5000</v>
      </c>
      <c r="H691" s="262">
        <v>6942</v>
      </c>
      <c r="I691" s="86">
        <v>5000</v>
      </c>
      <c r="J691" s="86">
        <v>5000</v>
      </c>
      <c r="K691" s="86">
        <v>5000</v>
      </c>
    </row>
    <row r="692" spans="1:11" ht="12.75" outlineLevel="1">
      <c r="A692" s="12">
        <v>111</v>
      </c>
      <c r="B692" s="10">
        <v>633010</v>
      </c>
      <c r="C692" s="46" t="s">
        <v>118</v>
      </c>
      <c r="D692" s="86">
        <v>238</v>
      </c>
      <c r="E692" s="86">
        <v>89</v>
      </c>
      <c r="F692" s="86">
        <v>348</v>
      </c>
      <c r="G692" s="86"/>
      <c r="H692" s="262">
        <v>348</v>
      </c>
      <c r="I692" s="86"/>
      <c r="J692" s="86"/>
      <c r="K692" s="86"/>
    </row>
    <row r="693" spans="1:11" ht="12.75" outlineLevel="1">
      <c r="A693" s="12">
        <v>111</v>
      </c>
      <c r="B693" s="10">
        <v>633015</v>
      </c>
      <c r="C693" s="46" t="s">
        <v>195</v>
      </c>
      <c r="D693" s="86">
        <v>1443</v>
      </c>
      <c r="E693" s="86">
        <v>660</v>
      </c>
      <c r="F693" s="86">
        <v>947</v>
      </c>
      <c r="G693" s="86">
        <v>2000</v>
      </c>
      <c r="H693" s="262">
        <v>946</v>
      </c>
      <c r="I693" s="86">
        <v>2000</v>
      </c>
      <c r="J693" s="86">
        <v>2000</v>
      </c>
      <c r="K693" s="86">
        <v>2000</v>
      </c>
    </row>
    <row r="694" spans="1:11" ht="12.75">
      <c r="A694" s="25">
        <v>111</v>
      </c>
      <c r="B694" s="20">
        <v>634</v>
      </c>
      <c r="C694" s="45" t="s">
        <v>151</v>
      </c>
      <c r="D694" s="102">
        <f>SUM(D695)</f>
        <v>86</v>
      </c>
      <c r="E694" s="102">
        <f>SUM(E695)</f>
        <v>0</v>
      </c>
      <c r="F694" s="102">
        <f>SUM(F695)</f>
        <v>1500</v>
      </c>
      <c r="G694" s="86">
        <f>SUM(G695)</f>
        <v>0</v>
      </c>
      <c r="H694" s="264">
        <f>SUM(H695)</f>
        <v>1500</v>
      </c>
      <c r="I694" s="86"/>
      <c r="J694" s="86"/>
      <c r="K694" s="86"/>
    </row>
    <row r="695" spans="1:11" ht="12.75" outlineLevel="1">
      <c r="A695" s="12">
        <v>111</v>
      </c>
      <c r="B695" s="10">
        <v>634004</v>
      </c>
      <c r="C695" s="46" t="s">
        <v>152</v>
      </c>
      <c r="D695" s="86">
        <v>86</v>
      </c>
      <c r="E695" s="86">
        <v>0</v>
      </c>
      <c r="F695" s="86">
        <v>1500</v>
      </c>
      <c r="G695" s="86">
        <v>0</v>
      </c>
      <c r="H695" s="262">
        <v>1500</v>
      </c>
      <c r="I695" s="86"/>
      <c r="J695" s="86"/>
      <c r="K695" s="86"/>
    </row>
    <row r="696" spans="1:11" ht="12.75">
      <c r="A696" s="25">
        <v>111</v>
      </c>
      <c r="B696" s="20">
        <v>635</v>
      </c>
      <c r="C696" s="45" t="s">
        <v>37</v>
      </c>
      <c r="D696" s="91">
        <f aca="true" t="shared" si="110" ref="D696:I696">SUM(D697:D700)</f>
        <v>2000</v>
      </c>
      <c r="E696" s="91">
        <f t="shared" si="110"/>
        <v>1176</v>
      </c>
      <c r="F696" s="91">
        <f>SUM(F697:F700)</f>
        <v>8654</v>
      </c>
      <c r="G696" s="102">
        <f t="shared" si="110"/>
        <v>0</v>
      </c>
      <c r="H696" s="264">
        <f>SUM(H697:H700)</f>
        <v>8653</v>
      </c>
      <c r="I696" s="102">
        <f t="shared" si="110"/>
        <v>0</v>
      </c>
      <c r="J696" s="102">
        <f>SUM(J697:J700)</f>
        <v>0</v>
      </c>
      <c r="K696" s="102">
        <f>SUM(K697:K700)</f>
        <v>0</v>
      </c>
    </row>
    <row r="697" spans="1:11" ht="12.75" outlineLevel="1">
      <c r="A697" s="12">
        <v>111</v>
      </c>
      <c r="B697" s="10">
        <v>635002</v>
      </c>
      <c r="C697" s="46" t="s">
        <v>39</v>
      </c>
      <c r="D697" s="86"/>
      <c r="E697" s="86"/>
      <c r="F697" s="86">
        <v>278</v>
      </c>
      <c r="G697" s="86">
        <v>0</v>
      </c>
      <c r="H697" s="262">
        <v>61</v>
      </c>
      <c r="I697" s="86"/>
      <c r="J697" s="86"/>
      <c r="K697" s="86"/>
    </row>
    <row r="698" spans="1:11" ht="12.75" outlineLevel="1">
      <c r="A698" s="12">
        <v>111</v>
      </c>
      <c r="B698" s="10">
        <v>635004</v>
      </c>
      <c r="C698" s="46" t="s">
        <v>40</v>
      </c>
      <c r="D698" s="86">
        <v>1556</v>
      </c>
      <c r="E698" s="86">
        <v>36</v>
      </c>
      <c r="F698" s="86">
        <v>6585</v>
      </c>
      <c r="G698" s="86">
        <v>0</v>
      </c>
      <c r="H698" s="262">
        <v>6523</v>
      </c>
      <c r="I698" s="86"/>
      <c r="J698" s="86"/>
      <c r="K698" s="86"/>
    </row>
    <row r="699" spans="1:11" ht="12.75" outlineLevel="1">
      <c r="A699" s="12">
        <v>111</v>
      </c>
      <c r="B699" s="10">
        <v>635006</v>
      </c>
      <c r="C699" s="46" t="s">
        <v>42</v>
      </c>
      <c r="D699" s="86"/>
      <c r="E699" s="86">
        <v>770</v>
      </c>
      <c r="F699" s="86">
        <v>0</v>
      </c>
      <c r="G699" s="86">
        <v>0</v>
      </c>
      <c r="H699" s="262">
        <v>1791</v>
      </c>
      <c r="I699" s="86"/>
      <c r="J699" s="86"/>
      <c r="K699" s="86"/>
    </row>
    <row r="700" spans="1:11" ht="12.75" outlineLevel="1">
      <c r="A700" s="12">
        <v>111</v>
      </c>
      <c r="B700" s="10">
        <v>635006</v>
      </c>
      <c r="C700" s="46" t="s">
        <v>42</v>
      </c>
      <c r="D700" s="86">
        <v>444</v>
      </c>
      <c r="E700" s="86">
        <v>370</v>
      </c>
      <c r="F700" s="86">
        <v>1791</v>
      </c>
      <c r="G700" s="86">
        <v>0</v>
      </c>
      <c r="H700" s="262">
        <v>278</v>
      </c>
      <c r="I700" s="86"/>
      <c r="J700" s="86"/>
      <c r="K700" s="86"/>
    </row>
    <row r="701" spans="1:11" ht="12.75">
      <c r="A701" s="25">
        <v>111</v>
      </c>
      <c r="B701" s="20">
        <v>636</v>
      </c>
      <c r="C701" s="45" t="s">
        <v>153</v>
      </c>
      <c r="D701" s="102">
        <f>SUM(D702)</f>
        <v>847</v>
      </c>
      <c r="E701" s="102">
        <f>SUM(E702)</f>
        <v>1354</v>
      </c>
      <c r="F701" s="102">
        <f>SUM(F702)</f>
        <v>3072</v>
      </c>
      <c r="G701" s="86">
        <f>SUM(G702)</f>
        <v>0</v>
      </c>
      <c r="H701" s="264">
        <f>SUM(H702)</f>
        <v>3070</v>
      </c>
      <c r="I701" s="86"/>
      <c r="J701" s="86"/>
      <c r="K701" s="86"/>
    </row>
    <row r="702" spans="1:11" ht="12.75" outlineLevel="1">
      <c r="A702" s="12">
        <v>111</v>
      </c>
      <c r="B702" s="10">
        <v>636002</v>
      </c>
      <c r="C702" s="46" t="s">
        <v>154</v>
      </c>
      <c r="D702" s="86">
        <v>847</v>
      </c>
      <c r="E702" s="86">
        <v>1354</v>
      </c>
      <c r="F702" s="86">
        <v>3072</v>
      </c>
      <c r="G702" s="86">
        <v>0</v>
      </c>
      <c r="H702" s="262">
        <v>3070</v>
      </c>
      <c r="I702" s="86"/>
      <c r="J702" s="86"/>
      <c r="K702" s="86"/>
    </row>
    <row r="703" spans="1:11" ht="12.75">
      <c r="A703" s="25">
        <v>111</v>
      </c>
      <c r="B703" s="20">
        <v>637</v>
      </c>
      <c r="C703" s="45" t="s">
        <v>43</v>
      </c>
      <c r="D703" s="91">
        <f aca="true" t="shared" si="111" ref="D703:I703">SUM(D704:D715)</f>
        <v>78847</v>
      </c>
      <c r="E703" s="91">
        <f t="shared" si="111"/>
        <v>18054</v>
      </c>
      <c r="F703" s="91">
        <f>SUM(F704:F715)</f>
        <v>28619</v>
      </c>
      <c r="G703" s="102">
        <f t="shared" si="111"/>
        <v>30000</v>
      </c>
      <c r="H703" s="264">
        <f t="shared" si="111"/>
        <v>58203</v>
      </c>
      <c r="I703" s="102">
        <f t="shared" si="111"/>
        <v>30000</v>
      </c>
      <c r="J703" s="102">
        <f>SUM(J704:J715)</f>
        <v>30000</v>
      </c>
      <c r="K703" s="102">
        <f>SUM(K704:K715)</f>
        <v>30000</v>
      </c>
    </row>
    <row r="704" spans="1:11" ht="12.75" outlineLevel="1">
      <c r="A704" s="12">
        <v>111</v>
      </c>
      <c r="B704" s="10">
        <v>637001</v>
      </c>
      <c r="C704" s="46" t="s">
        <v>44</v>
      </c>
      <c r="D704" s="86">
        <v>465</v>
      </c>
      <c r="E704" s="86">
        <v>272</v>
      </c>
      <c r="F704" s="86">
        <v>6766</v>
      </c>
      <c r="G704" s="86"/>
      <c r="H704" s="262">
        <v>6766</v>
      </c>
      <c r="I704" s="86"/>
      <c r="J704" s="86"/>
      <c r="K704" s="86"/>
    </row>
    <row r="705" spans="1:12" ht="12.75" outlineLevel="1">
      <c r="A705" s="11">
        <v>111</v>
      </c>
      <c r="B705" s="10">
        <v>637002</v>
      </c>
      <c r="C705" s="46" t="s">
        <v>155</v>
      </c>
      <c r="D705" s="86"/>
      <c r="E705" s="86">
        <v>706</v>
      </c>
      <c r="F705" s="86">
        <v>786</v>
      </c>
      <c r="G705" s="86"/>
      <c r="H705" s="262">
        <v>906</v>
      </c>
      <c r="I705" s="86">
        <v>10000</v>
      </c>
      <c r="J705" s="86">
        <v>10000</v>
      </c>
      <c r="K705" s="86">
        <v>10000</v>
      </c>
      <c r="L705" s="182"/>
    </row>
    <row r="706" spans="1:11" ht="12.75" outlineLevel="1">
      <c r="A706" s="11">
        <v>111</v>
      </c>
      <c r="B706" s="10">
        <v>637004</v>
      </c>
      <c r="C706" s="46" t="s">
        <v>45</v>
      </c>
      <c r="D706" s="86">
        <v>5412</v>
      </c>
      <c r="E706" s="86">
        <v>1944</v>
      </c>
      <c r="F706" s="86">
        <v>377</v>
      </c>
      <c r="G706" s="86"/>
      <c r="H706" s="262">
        <v>4737</v>
      </c>
      <c r="I706" s="86"/>
      <c r="J706" s="86"/>
      <c r="K706" s="86"/>
    </row>
    <row r="707" spans="1:11" ht="12.75" outlineLevel="1">
      <c r="A707" s="12">
        <v>111</v>
      </c>
      <c r="B707" s="10">
        <v>637005</v>
      </c>
      <c r="C707" s="46" t="s">
        <v>156</v>
      </c>
      <c r="D707" s="86">
        <v>574</v>
      </c>
      <c r="E707" s="86">
        <v>264</v>
      </c>
      <c r="F707" s="86">
        <v>352</v>
      </c>
      <c r="G707" s="86"/>
      <c r="H707" s="262">
        <v>352</v>
      </c>
      <c r="I707" s="86"/>
      <c r="J707" s="86"/>
      <c r="K707" s="86"/>
    </row>
    <row r="708" spans="1:11" ht="12.75" outlineLevel="1">
      <c r="A708" s="12">
        <v>111</v>
      </c>
      <c r="B708" s="10">
        <v>637014</v>
      </c>
      <c r="C708" s="46" t="s">
        <v>98</v>
      </c>
      <c r="D708" s="86">
        <v>9378</v>
      </c>
      <c r="E708" s="86">
        <v>4048</v>
      </c>
      <c r="F708" s="86">
        <v>4371</v>
      </c>
      <c r="G708" s="86">
        <v>4500</v>
      </c>
      <c r="H708" s="262">
        <v>4370</v>
      </c>
      <c r="I708" s="86">
        <v>4500</v>
      </c>
      <c r="J708" s="86">
        <v>4500</v>
      </c>
      <c r="K708" s="86">
        <v>4500</v>
      </c>
    </row>
    <row r="709" spans="1:11" ht="12.75" outlineLevel="1">
      <c r="A709" s="12">
        <v>111</v>
      </c>
      <c r="B709" s="49">
        <v>637012</v>
      </c>
      <c r="C709" s="53" t="s">
        <v>99</v>
      </c>
      <c r="D709" s="86"/>
      <c r="E709" s="86">
        <v>20</v>
      </c>
      <c r="F709" s="86">
        <v>23</v>
      </c>
      <c r="G709" s="86"/>
      <c r="H709" s="262">
        <v>1</v>
      </c>
      <c r="I709" s="86"/>
      <c r="J709" s="86"/>
      <c r="K709" s="86"/>
    </row>
    <row r="710" spans="1:11" ht="12.75" outlineLevel="1">
      <c r="A710" s="12">
        <v>111</v>
      </c>
      <c r="B710" s="49">
        <v>637</v>
      </c>
      <c r="C710" s="53" t="s">
        <v>175</v>
      </c>
      <c r="D710" s="86"/>
      <c r="E710" s="86"/>
      <c r="F710" s="86">
        <v>4740</v>
      </c>
      <c r="G710" s="86"/>
      <c r="H710" s="262">
        <v>12900</v>
      </c>
      <c r="I710" s="86"/>
      <c r="J710" s="86"/>
      <c r="K710" s="86"/>
    </row>
    <row r="711" spans="1:11" ht="12.75" outlineLevel="1">
      <c r="A711" s="12">
        <v>111</v>
      </c>
      <c r="B711" s="49">
        <v>637015</v>
      </c>
      <c r="C711" s="53" t="s">
        <v>48</v>
      </c>
      <c r="D711" s="86"/>
      <c r="E711" s="86">
        <v>788</v>
      </c>
      <c r="F711" s="86">
        <v>1342</v>
      </c>
      <c r="G711" s="86"/>
      <c r="H711" s="262">
        <v>1342</v>
      </c>
      <c r="I711" s="86"/>
      <c r="J711" s="86"/>
      <c r="K711" s="86"/>
    </row>
    <row r="712" spans="1:11" ht="12.75" outlineLevel="1">
      <c r="A712" s="12">
        <v>111</v>
      </c>
      <c r="B712" s="49">
        <v>637027</v>
      </c>
      <c r="C712" s="53" t="s">
        <v>100</v>
      </c>
      <c r="D712" s="86">
        <v>2325</v>
      </c>
      <c r="E712" s="86">
        <v>4170</v>
      </c>
      <c r="F712" s="86">
        <v>4144</v>
      </c>
      <c r="G712" s="86"/>
      <c r="H712" s="262">
        <v>4443</v>
      </c>
      <c r="I712" s="86"/>
      <c r="J712" s="86"/>
      <c r="K712" s="86"/>
    </row>
    <row r="713" spans="1:11" ht="12.75" outlineLevel="1">
      <c r="A713" s="12">
        <v>111</v>
      </c>
      <c r="B713" s="49">
        <v>630</v>
      </c>
      <c r="C713" s="53" t="s">
        <v>22</v>
      </c>
      <c r="D713" s="86"/>
      <c r="E713" s="86">
        <v>897</v>
      </c>
      <c r="F713" s="86"/>
      <c r="G713" s="86"/>
      <c r="H713" s="262">
        <v>16669</v>
      </c>
      <c r="I713" s="86"/>
      <c r="J713" s="86"/>
      <c r="K713" s="86"/>
    </row>
    <row r="714" spans="1:11" ht="12.75" outlineLevel="1">
      <c r="A714" s="12">
        <v>111</v>
      </c>
      <c r="B714" s="49">
        <v>637</v>
      </c>
      <c r="C714" s="53" t="s">
        <v>230</v>
      </c>
      <c r="D714" s="86">
        <v>53173</v>
      </c>
      <c r="E714" s="86"/>
      <c r="F714" s="86"/>
      <c r="G714" s="86">
        <v>20000</v>
      </c>
      <c r="H714" s="262"/>
      <c r="I714" s="86">
        <v>10000</v>
      </c>
      <c r="J714" s="86">
        <v>10000</v>
      </c>
      <c r="K714" s="86">
        <v>10000</v>
      </c>
    </row>
    <row r="715" spans="1:11" ht="12.75" outlineLevel="1">
      <c r="A715" s="12">
        <v>41</v>
      </c>
      <c r="B715" s="49">
        <v>637016</v>
      </c>
      <c r="C715" s="49" t="s">
        <v>101</v>
      </c>
      <c r="D715" s="86">
        <v>7520</v>
      </c>
      <c r="E715" s="86">
        <v>4945</v>
      </c>
      <c r="F715" s="86">
        <v>5718</v>
      </c>
      <c r="G715" s="86">
        <v>5500</v>
      </c>
      <c r="H715" s="262">
        <v>5717</v>
      </c>
      <c r="I715" s="86">
        <v>5500</v>
      </c>
      <c r="J715" s="86">
        <v>5500</v>
      </c>
      <c r="K715" s="86">
        <v>5500</v>
      </c>
    </row>
    <row r="716" spans="1:11" ht="12.75">
      <c r="A716" s="69">
        <v>111</v>
      </c>
      <c r="B716" s="50">
        <v>642</v>
      </c>
      <c r="C716" s="54" t="s">
        <v>157</v>
      </c>
      <c r="D716" s="91">
        <f>SUM(D717:D720)</f>
        <v>11528</v>
      </c>
      <c r="E716" s="91">
        <f>SUM(E717:E720)</f>
        <v>8495</v>
      </c>
      <c r="F716" s="91">
        <f>SUM(F717:F720)</f>
        <v>7865</v>
      </c>
      <c r="G716" s="102">
        <f>SUM(G717:G720)</f>
        <v>2000</v>
      </c>
      <c r="H716" s="264">
        <f>SUM(H717:H720)</f>
        <v>9078</v>
      </c>
      <c r="I716" s="102">
        <f>SUM(I717:I721)</f>
        <v>2000</v>
      </c>
      <c r="J716" s="102">
        <f>SUM(J717:J721)</f>
        <v>2000</v>
      </c>
      <c r="K716" s="102">
        <f>SUM(K717:K721)</f>
        <v>2000</v>
      </c>
    </row>
    <row r="717" spans="1:11" ht="12.75" outlineLevel="1">
      <c r="A717" s="12">
        <v>111</v>
      </c>
      <c r="B717" s="49">
        <v>642012</v>
      </c>
      <c r="C717" s="53" t="s">
        <v>158</v>
      </c>
      <c r="D717" s="86">
        <v>8855</v>
      </c>
      <c r="E717" s="86">
        <v>2673</v>
      </c>
      <c r="F717" s="86">
        <v>1860</v>
      </c>
      <c r="G717" s="86"/>
      <c r="H717" s="262">
        <v>1860</v>
      </c>
      <c r="I717" s="86">
        <v>0</v>
      </c>
      <c r="J717" s="86">
        <v>0</v>
      </c>
      <c r="K717" s="86">
        <v>0</v>
      </c>
    </row>
    <row r="718" spans="1:11" ht="12.75" outlineLevel="1">
      <c r="A718" s="12">
        <v>111</v>
      </c>
      <c r="B718" s="49">
        <v>642015</v>
      </c>
      <c r="C718" s="53" t="s">
        <v>102</v>
      </c>
      <c r="D718" s="86">
        <v>1905</v>
      </c>
      <c r="E718" s="86">
        <v>1924</v>
      </c>
      <c r="F718" s="86">
        <v>1606</v>
      </c>
      <c r="G718" s="86">
        <v>2000</v>
      </c>
      <c r="H718" s="262">
        <v>1606</v>
      </c>
      <c r="I718" s="86">
        <v>2000</v>
      </c>
      <c r="J718" s="86">
        <v>2000</v>
      </c>
      <c r="K718" s="86">
        <v>2000</v>
      </c>
    </row>
    <row r="719" spans="1:11" ht="12.75" outlineLevel="1">
      <c r="A719" s="12">
        <v>111</v>
      </c>
      <c r="B719" s="70">
        <v>642026</v>
      </c>
      <c r="C719" s="71" t="s">
        <v>159</v>
      </c>
      <c r="D719" s="86">
        <v>768</v>
      </c>
      <c r="E719" s="86">
        <v>1524</v>
      </c>
      <c r="F719" s="86">
        <v>1361</v>
      </c>
      <c r="G719" s="86"/>
      <c r="H719" s="262">
        <v>1361</v>
      </c>
      <c r="I719" s="86"/>
      <c r="J719" s="86"/>
      <c r="K719" s="86"/>
    </row>
    <row r="720" spans="1:11" ht="12.75" outlineLevel="1">
      <c r="A720" s="12">
        <v>111</v>
      </c>
      <c r="B720" s="49">
        <v>642014</v>
      </c>
      <c r="C720" s="49" t="s">
        <v>160</v>
      </c>
      <c r="D720" s="86"/>
      <c r="E720" s="86">
        <v>2374</v>
      </c>
      <c r="F720" s="86">
        <v>3038</v>
      </c>
      <c r="G720" s="86"/>
      <c r="H720" s="262">
        <v>4251</v>
      </c>
      <c r="I720" s="86"/>
      <c r="J720" s="86"/>
      <c r="K720" s="86"/>
    </row>
    <row r="721" spans="1:11" ht="12.75">
      <c r="A721" s="12">
        <v>111</v>
      </c>
      <c r="B721" s="55">
        <v>633</v>
      </c>
      <c r="C721" s="55" t="s">
        <v>22</v>
      </c>
      <c r="D721" s="102">
        <f>SUM(D722)</f>
        <v>36374</v>
      </c>
      <c r="E721" s="102">
        <v>18058</v>
      </c>
      <c r="F721" s="102">
        <v>24717</v>
      </c>
      <c r="G721" s="86">
        <v>0</v>
      </c>
      <c r="H721" s="264">
        <v>38726</v>
      </c>
      <c r="I721" s="86"/>
      <c r="J721" s="86"/>
      <c r="K721" s="86"/>
    </row>
    <row r="722" spans="1:11" ht="12.75">
      <c r="A722" s="12">
        <v>41</v>
      </c>
      <c r="B722" s="20">
        <v>630</v>
      </c>
      <c r="C722" s="160" t="s">
        <v>224</v>
      </c>
      <c r="D722" s="128">
        <v>36374</v>
      </c>
      <c r="E722" s="128">
        <v>33874</v>
      </c>
      <c r="F722" s="86">
        <v>24781</v>
      </c>
      <c r="G722" s="86">
        <v>0</v>
      </c>
      <c r="H722" s="262">
        <v>517</v>
      </c>
      <c r="I722" s="86">
        <v>0</v>
      </c>
      <c r="J722" s="86">
        <v>0</v>
      </c>
      <c r="K722" s="86">
        <v>0</v>
      </c>
    </row>
    <row r="723" spans="1:3" ht="12.75">
      <c r="A723" s="26"/>
      <c r="B723" s="51"/>
      <c r="C723" s="51"/>
    </row>
    <row r="724" spans="4:11" ht="12.75">
      <c r="D724" s="78" t="s">
        <v>178</v>
      </c>
      <c r="E724" s="78" t="s">
        <v>178</v>
      </c>
      <c r="F724" s="78" t="s">
        <v>178</v>
      </c>
      <c r="G724" s="78" t="s">
        <v>178</v>
      </c>
      <c r="H724" s="78" t="s">
        <v>178</v>
      </c>
      <c r="I724" s="78" t="s">
        <v>178</v>
      </c>
      <c r="J724" s="78" t="s">
        <v>178</v>
      </c>
      <c r="K724" s="78" t="s">
        <v>178</v>
      </c>
    </row>
    <row r="725" spans="1:11" ht="15" customHeight="1">
      <c r="A725" s="35" t="s">
        <v>0</v>
      </c>
      <c r="B725" s="15"/>
      <c r="C725" s="28" t="s">
        <v>161</v>
      </c>
      <c r="D725" s="129" t="s">
        <v>199</v>
      </c>
      <c r="E725" s="129" t="s">
        <v>199</v>
      </c>
      <c r="F725" s="129" t="s">
        <v>199</v>
      </c>
      <c r="G725" s="5" t="s">
        <v>239</v>
      </c>
      <c r="H725" s="5" t="s">
        <v>250</v>
      </c>
      <c r="I725" s="5" t="s">
        <v>239</v>
      </c>
      <c r="J725" s="220" t="s">
        <v>239</v>
      </c>
      <c r="K725" s="253" t="s">
        <v>252</v>
      </c>
    </row>
    <row r="726" spans="1:11" ht="12.75">
      <c r="A726" s="6"/>
      <c r="B726" s="16"/>
      <c r="C726" s="29"/>
      <c r="D726" s="130" t="s">
        <v>229</v>
      </c>
      <c r="E726" s="130" t="s">
        <v>238</v>
      </c>
      <c r="F726" s="130">
        <v>2016</v>
      </c>
      <c r="G726" s="8" t="s">
        <v>240</v>
      </c>
      <c r="H726" s="8">
        <v>2017</v>
      </c>
      <c r="I726" s="8" t="s">
        <v>241</v>
      </c>
      <c r="J726" s="221" t="s">
        <v>242</v>
      </c>
      <c r="K726" s="254" t="s">
        <v>253</v>
      </c>
    </row>
    <row r="727" spans="1:11" ht="12.75">
      <c r="A727" s="12">
        <v>41</v>
      </c>
      <c r="B727" s="10">
        <v>713004</v>
      </c>
      <c r="C727" s="10" t="s">
        <v>245</v>
      </c>
      <c r="D727" s="94"/>
      <c r="E727" s="94"/>
      <c r="F727" s="94"/>
      <c r="G727" s="31"/>
      <c r="H727" s="31"/>
      <c r="I727" s="31"/>
      <c r="J727" s="146"/>
      <c r="K727" s="31"/>
    </row>
    <row r="728" spans="1:11" ht="12.75">
      <c r="A728" s="12">
        <v>41</v>
      </c>
      <c r="B728" s="10">
        <v>713005</v>
      </c>
      <c r="C728" s="10" t="s">
        <v>162</v>
      </c>
      <c r="D728" s="31"/>
      <c r="E728" s="31"/>
      <c r="F728" s="31"/>
      <c r="G728" s="31"/>
      <c r="H728" s="31"/>
      <c r="I728" s="31"/>
      <c r="J728" s="146"/>
      <c r="K728" s="31"/>
    </row>
    <row r="729" spans="1:11" ht="12.75">
      <c r="A729" s="13"/>
      <c r="B729" s="32"/>
      <c r="C729" s="14" t="s">
        <v>120</v>
      </c>
      <c r="D729" s="14"/>
      <c r="E729" s="14"/>
      <c r="F729" s="14"/>
      <c r="G729" s="104"/>
      <c r="H729" s="104"/>
      <c r="I729" s="104"/>
      <c r="J729" s="152"/>
      <c r="K729" s="104"/>
    </row>
    <row r="730" spans="1:11" ht="12.75">
      <c r="A730" s="41"/>
      <c r="B730" s="58"/>
      <c r="C730" s="42"/>
      <c r="K730" s="47"/>
    </row>
    <row r="731" spans="1:11" ht="12.75">
      <c r="A731" s="41"/>
      <c r="B731" s="58"/>
      <c r="C731" s="42"/>
      <c r="K731" s="47"/>
    </row>
    <row r="732" spans="1:11" ht="12.75">
      <c r="A732" s="181" t="s">
        <v>235</v>
      </c>
      <c r="B732" s="66"/>
      <c r="C732" s="42"/>
      <c r="K732" s="47"/>
    </row>
    <row r="733" spans="1:11" ht="12.75">
      <c r="A733" s="181"/>
      <c r="B733" s="66"/>
      <c r="C733" s="42"/>
      <c r="K733" s="47"/>
    </row>
    <row r="734" spans="1:11" ht="12.75">
      <c r="A734" s="181"/>
      <c r="B734" s="66"/>
      <c r="C734" s="42"/>
      <c r="D734" s="78" t="s">
        <v>178</v>
      </c>
      <c r="E734" s="78" t="s">
        <v>178</v>
      </c>
      <c r="F734" s="78" t="s">
        <v>178</v>
      </c>
      <c r="G734" s="78" t="s">
        <v>178</v>
      </c>
      <c r="H734" s="78" t="s">
        <v>178</v>
      </c>
      <c r="I734" s="78" t="s">
        <v>178</v>
      </c>
      <c r="J734" s="78" t="s">
        <v>178</v>
      </c>
      <c r="K734" s="78" t="s">
        <v>178</v>
      </c>
    </row>
    <row r="735" spans="1:11" ht="12.75">
      <c r="A735" s="35" t="s">
        <v>0</v>
      </c>
      <c r="B735" s="15" t="s">
        <v>132</v>
      </c>
      <c r="C735" s="4"/>
      <c r="D735" s="129" t="s">
        <v>199</v>
      </c>
      <c r="E735" s="129" t="s">
        <v>199</v>
      </c>
      <c r="F735" s="129" t="s">
        <v>199</v>
      </c>
      <c r="G735" s="5" t="s">
        <v>239</v>
      </c>
      <c r="H735" s="5" t="s">
        <v>250</v>
      </c>
      <c r="I735" s="5" t="s">
        <v>239</v>
      </c>
      <c r="J735" s="220" t="s">
        <v>239</v>
      </c>
      <c r="K735" s="253" t="s">
        <v>252</v>
      </c>
    </row>
    <row r="736" spans="1:11" ht="12.75">
      <c r="A736" s="67"/>
      <c r="B736" s="16"/>
      <c r="C736" s="7"/>
      <c r="D736" s="130" t="s">
        <v>229</v>
      </c>
      <c r="E736" s="130" t="s">
        <v>238</v>
      </c>
      <c r="F736" s="130">
        <v>2016</v>
      </c>
      <c r="G736" s="8" t="s">
        <v>240</v>
      </c>
      <c r="H736" s="8">
        <v>2017</v>
      </c>
      <c r="I736" s="8" t="s">
        <v>241</v>
      </c>
      <c r="J736" s="221" t="s">
        <v>242</v>
      </c>
      <c r="K736" s="254" t="s">
        <v>253</v>
      </c>
    </row>
    <row r="737" spans="1:11" ht="12.75">
      <c r="A737" s="31"/>
      <c r="B737" s="68" t="s">
        <v>145</v>
      </c>
      <c r="C737" s="38" t="s">
        <v>273</v>
      </c>
      <c r="D737" s="148"/>
      <c r="E737" s="148">
        <f aca="true" t="shared" si="112" ref="E737:K737">E738+E742+E751+E792+E795</f>
        <v>569215</v>
      </c>
      <c r="F737" s="148">
        <f t="shared" si="112"/>
        <v>637508</v>
      </c>
      <c r="G737" s="148">
        <f t="shared" si="112"/>
        <v>645663</v>
      </c>
      <c r="H737" s="274">
        <f t="shared" si="112"/>
        <v>782120</v>
      </c>
      <c r="I737" s="148">
        <f t="shared" si="112"/>
        <v>854732</v>
      </c>
      <c r="J737" s="148">
        <f t="shared" si="112"/>
        <v>854732</v>
      </c>
      <c r="K737" s="148">
        <f t="shared" si="112"/>
        <v>854732</v>
      </c>
    </row>
    <row r="738" spans="1:11" ht="12.75">
      <c r="A738" s="25">
        <v>111</v>
      </c>
      <c r="B738" s="20">
        <v>610</v>
      </c>
      <c r="C738" s="20" t="s">
        <v>147</v>
      </c>
      <c r="D738" s="91"/>
      <c r="E738" s="93">
        <f>SUM(E739:E741)</f>
        <v>356821</v>
      </c>
      <c r="F738" s="93">
        <f>SUM(F739:F741)</f>
        <v>391806</v>
      </c>
      <c r="G738" s="91">
        <f>SUM(G739:G741)</f>
        <v>376600</v>
      </c>
      <c r="H738" s="260">
        <f>SUM(H739:H741)</f>
        <v>509304</v>
      </c>
      <c r="I738" s="91">
        <f>SUM(I739)</f>
        <v>524700</v>
      </c>
      <c r="J738" s="91">
        <f>SUM(J739)</f>
        <v>524700</v>
      </c>
      <c r="K738" s="91">
        <f>SUM(K739)</f>
        <v>524700</v>
      </c>
    </row>
    <row r="739" spans="1:11" ht="12.75" outlineLevel="1">
      <c r="A739" s="12">
        <v>111</v>
      </c>
      <c r="B739" s="10">
        <v>611</v>
      </c>
      <c r="C739" s="46" t="s">
        <v>8</v>
      </c>
      <c r="D739" s="86"/>
      <c r="E739" s="86">
        <v>249455</v>
      </c>
      <c r="F739" s="93">
        <v>285172</v>
      </c>
      <c r="G739" s="86">
        <v>376600</v>
      </c>
      <c r="H739" s="262">
        <v>402676</v>
      </c>
      <c r="I739" s="86">
        <v>524700</v>
      </c>
      <c r="J739" s="86">
        <v>524700</v>
      </c>
      <c r="K739" s="86">
        <v>524700</v>
      </c>
    </row>
    <row r="740" spans="1:11" ht="12.75" outlineLevel="1">
      <c r="A740" s="12">
        <v>111</v>
      </c>
      <c r="B740" s="10">
        <v>612</v>
      </c>
      <c r="C740" s="46" t="s">
        <v>9</v>
      </c>
      <c r="D740" s="86"/>
      <c r="E740" s="86">
        <v>27069</v>
      </c>
      <c r="F740" s="86">
        <v>29187</v>
      </c>
      <c r="G740" s="86"/>
      <c r="H740" s="262">
        <v>29181</v>
      </c>
      <c r="I740" s="11"/>
      <c r="J740" s="11"/>
      <c r="K740" s="11"/>
    </row>
    <row r="741" spans="1:11" ht="12.75" outlineLevel="1">
      <c r="A741" s="12">
        <v>111</v>
      </c>
      <c r="B741" s="10">
        <v>614</v>
      </c>
      <c r="C741" s="46" t="s">
        <v>10</v>
      </c>
      <c r="D741" s="86"/>
      <c r="E741" s="86">
        <v>80297</v>
      </c>
      <c r="F741" s="86">
        <v>77447</v>
      </c>
      <c r="G741" s="86"/>
      <c r="H741" s="262">
        <v>77447</v>
      </c>
      <c r="I741" s="86"/>
      <c r="J741" s="86"/>
      <c r="K741" s="86"/>
    </row>
    <row r="742" spans="1:11" ht="12.75">
      <c r="A742" s="25">
        <v>111</v>
      </c>
      <c r="B742" s="20">
        <v>620</v>
      </c>
      <c r="C742" s="45" t="s">
        <v>57</v>
      </c>
      <c r="D742" s="91"/>
      <c r="E742" s="91">
        <f aca="true" t="shared" si="113" ref="E742:K742">SUM(E743:E750)</f>
        <v>121301</v>
      </c>
      <c r="F742" s="91">
        <f t="shared" si="113"/>
        <v>132856</v>
      </c>
      <c r="G742" s="91">
        <f t="shared" si="113"/>
        <v>132563</v>
      </c>
      <c r="H742" s="260">
        <f t="shared" si="113"/>
        <v>132850</v>
      </c>
      <c r="I742" s="91">
        <f t="shared" si="113"/>
        <v>164102</v>
      </c>
      <c r="J742" s="91">
        <f t="shared" si="113"/>
        <v>164102</v>
      </c>
      <c r="K742" s="91">
        <f t="shared" si="113"/>
        <v>164102</v>
      </c>
    </row>
    <row r="743" spans="1:11" ht="12.75" outlineLevel="1">
      <c r="A743" s="12">
        <v>111</v>
      </c>
      <c r="B743" s="10" t="s">
        <v>13</v>
      </c>
      <c r="C743" s="46" t="s">
        <v>14</v>
      </c>
      <c r="D743" s="86"/>
      <c r="E743" s="86">
        <v>34387</v>
      </c>
      <c r="F743" s="86">
        <v>37798</v>
      </c>
      <c r="G743" s="86">
        <v>37660</v>
      </c>
      <c r="H743" s="262">
        <v>37796</v>
      </c>
      <c r="I743" s="86">
        <v>50200</v>
      </c>
      <c r="J743" s="86">
        <v>50200</v>
      </c>
      <c r="K743" s="86">
        <v>50200</v>
      </c>
    </row>
    <row r="744" spans="1:11" ht="12.75" outlineLevel="1">
      <c r="A744" s="12">
        <v>111</v>
      </c>
      <c r="B744" s="10">
        <v>625001</v>
      </c>
      <c r="C744" s="46" t="s">
        <v>15</v>
      </c>
      <c r="D744" s="86"/>
      <c r="E744" s="86">
        <v>4993</v>
      </c>
      <c r="F744" s="86">
        <v>5497</v>
      </c>
      <c r="G744" s="86">
        <v>5272</v>
      </c>
      <c r="H744" s="262">
        <v>5497</v>
      </c>
      <c r="I744" s="86">
        <v>5589</v>
      </c>
      <c r="J744" s="86">
        <v>5589</v>
      </c>
      <c r="K744" s="86">
        <v>5589</v>
      </c>
    </row>
    <row r="745" spans="1:11" ht="12.75" outlineLevel="1">
      <c r="A745" s="12">
        <v>111</v>
      </c>
      <c r="B745" s="10">
        <v>625002</v>
      </c>
      <c r="C745" s="46" t="s">
        <v>16</v>
      </c>
      <c r="D745" s="86"/>
      <c r="E745" s="86">
        <v>50134</v>
      </c>
      <c r="F745" s="86">
        <v>55034</v>
      </c>
      <c r="G745" s="86">
        <v>52724</v>
      </c>
      <c r="H745" s="262">
        <v>55033</v>
      </c>
      <c r="I745" s="86">
        <v>69191</v>
      </c>
      <c r="J745" s="86">
        <v>69191</v>
      </c>
      <c r="K745" s="86">
        <v>69191</v>
      </c>
    </row>
    <row r="746" spans="1:11" ht="12.75" outlineLevel="1">
      <c r="A746" s="12">
        <v>111</v>
      </c>
      <c r="B746" s="10">
        <v>625003</v>
      </c>
      <c r="C746" s="46" t="s">
        <v>17</v>
      </c>
      <c r="D746" s="86"/>
      <c r="E746" s="86">
        <v>2877</v>
      </c>
      <c r="F746" s="86">
        <v>3162</v>
      </c>
      <c r="G746" s="86">
        <v>3013</v>
      </c>
      <c r="H746" s="262">
        <v>3162</v>
      </c>
      <c r="I746" s="86">
        <v>3194</v>
      </c>
      <c r="J746" s="86">
        <v>3194</v>
      </c>
      <c r="K746" s="86">
        <v>3194</v>
      </c>
    </row>
    <row r="747" spans="1:11" ht="12.75" outlineLevel="1">
      <c r="A747" s="12">
        <v>111</v>
      </c>
      <c r="B747" s="10">
        <v>625004</v>
      </c>
      <c r="C747" s="46" t="s">
        <v>18</v>
      </c>
      <c r="D747" s="86"/>
      <c r="E747" s="86">
        <v>8372</v>
      </c>
      <c r="F747" s="86">
        <v>8883</v>
      </c>
      <c r="G747" s="86">
        <v>11298</v>
      </c>
      <c r="H747" s="262">
        <v>8882</v>
      </c>
      <c r="I747" s="86">
        <v>11976</v>
      </c>
      <c r="J747" s="86">
        <v>11976</v>
      </c>
      <c r="K747" s="86">
        <v>11976</v>
      </c>
    </row>
    <row r="748" spans="1:11" ht="12.75" outlineLevel="1">
      <c r="A748" s="12">
        <v>111</v>
      </c>
      <c r="B748" s="10">
        <v>625005</v>
      </c>
      <c r="C748" s="46" t="s">
        <v>19</v>
      </c>
      <c r="D748" s="86"/>
      <c r="E748" s="86">
        <v>2634</v>
      </c>
      <c r="F748" s="86">
        <v>2831</v>
      </c>
      <c r="G748" s="86">
        <v>3766</v>
      </c>
      <c r="H748" s="262">
        <v>2830</v>
      </c>
      <c r="I748" s="86">
        <v>3992</v>
      </c>
      <c r="J748" s="86">
        <v>3992</v>
      </c>
      <c r="K748" s="86">
        <v>3992</v>
      </c>
    </row>
    <row r="749" spans="1:11" ht="12.75" outlineLevel="1">
      <c r="A749" s="12">
        <v>111</v>
      </c>
      <c r="B749" s="10">
        <v>625007</v>
      </c>
      <c r="C749" s="46" t="s">
        <v>20</v>
      </c>
      <c r="D749" s="86"/>
      <c r="E749" s="86">
        <v>17008</v>
      </c>
      <c r="F749" s="86">
        <v>18670</v>
      </c>
      <c r="G749" s="86">
        <v>17888</v>
      </c>
      <c r="H749" s="262">
        <v>18670</v>
      </c>
      <c r="I749" s="86">
        <v>18962</v>
      </c>
      <c r="J749" s="86">
        <v>18962</v>
      </c>
      <c r="K749" s="86">
        <v>18962</v>
      </c>
    </row>
    <row r="750" spans="1:11" ht="12.75" outlineLevel="1">
      <c r="A750" s="12">
        <v>111</v>
      </c>
      <c r="B750" s="10">
        <v>625006</v>
      </c>
      <c r="C750" s="46" t="s">
        <v>148</v>
      </c>
      <c r="D750" s="86"/>
      <c r="E750" s="86">
        <v>896</v>
      </c>
      <c r="F750" s="86">
        <v>981</v>
      </c>
      <c r="G750" s="86">
        <v>942</v>
      </c>
      <c r="H750" s="262">
        <v>980</v>
      </c>
      <c r="I750" s="86">
        <v>998</v>
      </c>
      <c r="J750" s="86">
        <v>998</v>
      </c>
      <c r="K750" s="86">
        <v>998</v>
      </c>
    </row>
    <row r="751" spans="1:11" ht="12.75">
      <c r="A751" s="25">
        <v>111</v>
      </c>
      <c r="B751" s="20">
        <v>630</v>
      </c>
      <c r="C751" s="45" t="s">
        <v>22</v>
      </c>
      <c r="D751" s="114"/>
      <c r="E751" s="114">
        <f aca="true" t="shared" si="114" ref="E751:K751">E752+E754+E760+E771+E773+E778+E780</f>
        <v>65209</v>
      </c>
      <c r="F751" s="114">
        <f t="shared" si="114"/>
        <v>79796</v>
      </c>
      <c r="G751" s="102">
        <f t="shared" si="114"/>
        <v>135200</v>
      </c>
      <c r="H751" s="264">
        <f t="shared" si="114"/>
        <v>134285</v>
      </c>
      <c r="I751" s="102">
        <f t="shared" si="114"/>
        <v>164630</v>
      </c>
      <c r="J751" s="102">
        <f t="shared" si="114"/>
        <v>164630</v>
      </c>
      <c r="K751" s="102">
        <f t="shared" si="114"/>
        <v>164630</v>
      </c>
    </row>
    <row r="752" spans="1:11" ht="12.75">
      <c r="A752" s="25">
        <v>111</v>
      </c>
      <c r="B752" s="20">
        <v>631</v>
      </c>
      <c r="C752" s="45" t="s">
        <v>23</v>
      </c>
      <c r="D752" s="86"/>
      <c r="E752" s="102">
        <f aca="true" t="shared" si="115" ref="E752:K752">SUM(E753)</f>
        <v>150</v>
      </c>
      <c r="F752" s="102">
        <f t="shared" si="115"/>
        <v>68</v>
      </c>
      <c r="G752" s="102">
        <f t="shared" si="115"/>
        <v>200</v>
      </c>
      <c r="H752" s="264">
        <f t="shared" si="115"/>
        <v>63</v>
      </c>
      <c r="I752" s="102">
        <f t="shared" si="115"/>
        <v>200</v>
      </c>
      <c r="J752" s="102">
        <f t="shared" si="115"/>
        <v>200</v>
      </c>
      <c r="K752" s="102">
        <f t="shared" si="115"/>
        <v>200</v>
      </c>
    </row>
    <row r="753" spans="1:11" ht="12.75" outlineLevel="1">
      <c r="A753" s="12">
        <v>111</v>
      </c>
      <c r="B753" s="10">
        <v>631001</v>
      </c>
      <c r="C753" s="46" t="s">
        <v>24</v>
      </c>
      <c r="D753" s="86"/>
      <c r="E753" s="86">
        <v>150</v>
      </c>
      <c r="F753" s="86">
        <v>68</v>
      </c>
      <c r="G753" s="86">
        <v>200</v>
      </c>
      <c r="H753" s="262">
        <v>63</v>
      </c>
      <c r="I753" s="86">
        <v>200</v>
      </c>
      <c r="J753" s="86">
        <v>200</v>
      </c>
      <c r="K753" s="86">
        <v>200</v>
      </c>
    </row>
    <row r="754" spans="1:11" ht="12.75">
      <c r="A754" s="25">
        <v>111</v>
      </c>
      <c r="B754" s="20">
        <v>632</v>
      </c>
      <c r="C754" s="45" t="s">
        <v>25</v>
      </c>
      <c r="D754" s="86"/>
      <c r="E754" s="102">
        <f aca="true" t="shared" si="116" ref="E754:K754">SUM(E755:E759)</f>
        <v>793</v>
      </c>
      <c r="F754" s="102">
        <f t="shared" si="116"/>
        <v>23155</v>
      </c>
      <c r="G754" s="102">
        <f t="shared" si="116"/>
        <v>15100</v>
      </c>
      <c r="H754" s="264">
        <f t="shared" si="116"/>
        <v>23151</v>
      </c>
      <c r="I754" s="102">
        <f t="shared" si="116"/>
        <v>15100</v>
      </c>
      <c r="J754" s="102">
        <f t="shared" si="116"/>
        <v>15100</v>
      </c>
      <c r="K754" s="102">
        <f t="shared" si="116"/>
        <v>15100</v>
      </c>
    </row>
    <row r="755" spans="1:11" ht="12.75" outlineLevel="1">
      <c r="A755" s="12">
        <v>111</v>
      </c>
      <c r="B755" s="10">
        <v>632001</v>
      </c>
      <c r="C755" s="46" t="s">
        <v>26</v>
      </c>
      <c r="D755" s="86"/>
      <c r="E755" s="86">
        <v>57</v>
      </c>
      <c r="F755" s="86">
        <v>4020</v>
      </c>
      <c r="G755" s="86">
        <v>2600</v>
      </c>
      <c r="H755" s="262">
        <v>19488</v>
      </c>
      <c r="I755" s="86">
        <v>2600</v>
      </c>
      <c r="J755" s="86">
        <v>2600</v>
      </c>
      <c r="K755" s="86">
        <v>2600</v>
      </c>
    </row>
    <row r="756" spans="1:11" ht="12.75" outlineLevel="1">
      <c r="A756" s="12">
        <v>111</v>
      </c>
      <c r="B756" s="10">
        <v>632001</v>
      </c>
      <c r="C756" s="46" t="s">
        <v>27</v>
      </c>
      <c r="D756" s="86"/>
      <c r="E756" s="86"/>
      <c r="F756" s="86">
        <v>15471</v>
      </c>
      <c r="G756" s="86">
        <v>10000</v>
      </c>
      <c r="H756" s="262"/>
      <c r="I756" s="86">
        <v>10000</v>
      </c>
      <c r="J756" s="86">
        <v>10000</v>
      </c>
      <c r="K756" s="86">
        <v>10000</v>
      </c>
    </row>
    <row r="757" spans="1:11" ht="12.75" outlineLevel="1">
      <c r="A757" s="12">
        <v>111</v>
      </c>
      <c r="B757" s="10">
        <v>632001</v>
      </c>
      <c r="C757" s="46" t="s">
        <v>74</v>
      </c>
      <c r="D757" s="86"/>
      <c r="E757" s="86">
        <v>308</v>
      </c>
      <c r="F757" s="86"/>
      <c r="G757" s="86"/>
      <c r="H757" s="262"/>
      <c r="I757" s="86"/>
      <c r="J757" s="86"/>
      <c r="K757" s="86"/>
    </row>
    <row r="758" spans="1:11" ht="12.75" outlineLevel="1">
      <c r="A758" s="12">
        <v>111</v>
      </c>
      <c r="B758" s="10">
        <v>632002</v>
      </c>
      <c r="C758" s="46" t="s">
        <v>28</v>
      </c>
      <c r="D758" s="86"/>
      <c r="E758" s="86"/>
      <c r="F758" s="86">
        <v>1666</v>
      </c>
      <c r="G758" s="86">
        <v>2000</v>
      </c>
      <c r="H758" s="262">
        <v>1665</v>
      </c>
      <c r="I758" s="86">
        <v>2000</v>
      </c>
      <c r="J758" s="86">
        <v>2000</v>
      </c>
      <c r="K758" s="86">
        <v>2000</v>
      </c>
    </row>
    <row r="759" spans="1:11" ht="12.75" customHeight="1" outlineLevel="1">
      <c r="A759" s="12">
        <v>111</v>
      </c>
      <c r="B759" s="10">
        <v>632003</v>
      </c>
      <c r="C759" s="46" t="s">
        <v>29</v>
      </c>
      <c r="D759" s="86"/>
      <c r="E759" s="86">
        <v>428</v>
      </c>
      <c r="F759" s="86">
        <v>1998</v>
      </c>
      <c r="G759" s="86">
        <v>500</v>
      </c>
      <c r="H759" s="262">
        <v>1998</v>
      </c>
      <c r="I759" s="86">
        <v>500</v>
      </c>
      <c r="J759" s="86">
        <v>500</v>
      </c>
      <c r="K759" s="86">
        <v>500</v>
      </c>
    </row>
    <row r="760" spans="1:11" ht="12.75">
      <c r="A760" s="25">
        <v>111</v>
      </c>
      <c r="B760" s="20">
        <v>633</v>
      </c>
      <c r="C760" s="45" t="s">
        <v>30</v>
      </c>
      <c r="D760" s="91"/>
      <c r="E760" s="91">
        <f aca="true" t="shared" si="117" ref="E760:K760">SUM(E761:E770)</f>
        <v>10524</v>
      </c>
      <c r="F760" s="91">
        <f t="shared" si="117"/>
        <v>20701</v>
      </c>
      <c r="G760" s="102">
        <f t="shared" si="117"/>
        <v>90300</v>
      </c>
      <c r="H760" s="264">
        <f t="shared" si="117"/>
        <v>57994</v>
      </c>
      <c r="I760" s="102">
        <f t="shared" si="117"/>
        <v>96230</v>
      </c>
      <c r="J760" s="102">
        <f t="shared" si="117"/>
        <v>96230</v>
      </c>
      <c r="K760" s="102">
        <f t="shared" si="117"/>
        <v>96230</v>
      </c>
    </row>
    <row r="761" spans="1:11" ht="12.75" outlineLevel="1">
      <c r="A761" s="12">
        <v>111</v>
      </c>
      <c r="B761" s="10">
        <v>633001</v>
      </c>
      <c r="C761" s="46" t="s">
        <v>38</v>
      </c>
      <c r="D761" s="86"/>
      <c r="E761" s="86"/>
      <c r="F761" s="86">
        <v>1658</v>
      </c>
      <c r="G761" s="86">
        <v>30000</v>
      </c>
      <c r="H761" s="262">
        <v>31657</v>
      </c>
      <c r="I761" s="86">
        <v>30000</v>
      </c>
      <c r="J761" s="86">
        <v>30000</v>
      </c>
      <c r="K761" s="86">
        <v>30000</v>
      </c>
    </row>
    <row r="762" spans="1:11" ht="12.75" outlineLevel="1">
      <c r="A762" s="12">
        <v>111</v>
      </c>
      <c r="B762" s="10">
        <v>633002</v>
      </c>
      <c r="C762" s="46" t="s">
        <v>39</v>
      </c>
      <c r="D762" s="86"/>
      <c r="E762" s="86">
        <v>172</v>
      </c>
      <c r="F762" s="86">
        <v>1955</v>
      </c>
      <c r="G762" s="86">
        <v>30000</v>
      </c>
      <c r="H762" s="262">
        <v>1955</v>
      </c>
      <c r="I762" s="86">
        <v>30000</v>
      </c>
      <c r="J762" s="86">
        <v>30000</v>
      </c>
      <c r="K762" s="86">
        <v>30000</v>
      </c>
    </row>
    <row r="763" spans="1:11" ht="12.75" outlineLevel="1">
      <c r="A763" s="12">
        <v>111</v>
      </c>
      <c r="B763" s="10">
        <v>633004</v>
      </c>
      <c r="C763" s="46" t="s">
        <v>76</v>
      </c>
      <c r="D763" s="86"/>
      <c r="E763" s="86">
        <v>789</v>
      </c>
      <c r="F763" s="86"/>
      <c r="G763" s="86"/>
      <c r="H763" s="262"/>
      <c r="I763" s="86"/>
      <c r="J763" s="86"/>
      <c r="K763" s="86"/>
    </row>
    <row r="764" spans="1:11" ht="12.75" outlineLevel="1">
      <c r="A764" s="12">
        <v>111</v>
      </c>
      <c r="B764" s="10">
        <v>633004</v>
      </c>
      <c r="C764" s="46" t="s">
        <v>76</v>
      </c>
      <c r="D764" s="86"/>
      <c r="E764" s="86"/>
      <c r="F764" s="86">
        <v>8447</v>
      </c>
      <c r="G764" s="86">
        <v>13300</v>
      </c>
      <c r="H764" s="262">
        <v>8446</v>
      </c>
      <c r="I764" s="86">
        <v>13300</v>
      </c>
      <c r="J764" s="86">
        <v>13300</v>
      </c>
      <c r="K764" s="86">
        <v>13300</v>
      </c>
    </row>
    <row r="765" spans="1:11" ht="12.75" outlineLevel="1">
      <c r="A765" s="12">
        <v>111</v>
      </c>
      <c r="B765" s="10">
        <v>633006</v>
      </c>
      <c r="C765" s="46" t="s">
        <v>33</v>
      </c>
      <c r="D765" s="86"/>
      <c r="E765" s="86">
        <v>4176</v>
      </c>
      <c r="F765" s="86">
        <v>2521</v>
      </c>
      <c r="G765" s="86">
        <v>5000</v>
      </c>
      <c r="H765" s="262">
        <v>2518</v>
      </c>
      <c r="I765" s="86">
        <v>5000</v>
      </c>
      <c r="J765" s="86">
        <v>5000</v>
      </c>
      <c r="K765" s="86">
        <v>5000</v>
      </c>
    </row>
    <row r="766" spans="1:11" ht="12.75" outlineLevel="1">
      <c r="A766" s="12">
        <v>111</v>
      </c>
      <c r="B766" s="10">
        <v>633006</v>
      </c>
      <c r="C766" s="46" t="s">
        <v>33</v>
      </c>
      <c r="D766" s="86"/>
      <c r="E766" s="86">
        <v>4498</v>
      </c>
      <c r="F766" s="86"/>
      <c r="G766" s="86"/>
      <c r="H766" s="262"/>
      <c r="I766" s="86"/>
      <c r="J766" s="86"/>
      <c r="K766" s="86"/>
    </row>
    <row r="767" spans="1:11" ht="12.75" outlineLevel="1">
      <c r="A767" s="12">
        <v>111</v>
      </c>
      <c r="B767" s="10">
        <v>633009</v>
      </c>
      <c r="C767" s="46" t="s">
        <v>149</v>
      </c>
      <c r="D767" s="86"/>
      <c r="E767" s="86"/>
      <c r="F767" s="86"/>
      <c r="G767" s="86">
        <v>5000</v>
      </c>
      <c r="H767" s="262">
        <v>12268</v>
      </c>
      <c r="I767" s="86">
        <v>0</v>
      </c>
      <c r="J767" s="86">
        <v>0</v>
      </c>
      <c r="K767" s="86">
        <v>0</v>
      </c>
    </row>
    <row r="768" spans="1:11" ht="12.75" outlineLevel="1">
      <c r="A768" s="12">
        <v>41</v>
      </c>
      <c r="B768" s="10">
        <v>633009</v>
      </c>
      <c r="C768" s="46" t="s">
        <v>150</v>
      </c>
      <c r="D768" s="86"/>
      <c r="E768" s="86"/>
      <c r="F768" s="86">
        <v>4968</v>
      </c>
      <c r="G768" s="86">
        <v>5000</v>
      </c>
      <c r="H768" s="262"/>
      <c r="I768" s="86">
        <v>15930</v>
      </c>
      <c r="J768" s="86">
        <v>15930</v>
      </c>
      <c r="K768" s="86">
        <v>15930</v>
      </c>
    </row>
    <row r="769" spans="1:11" ht="12.75" outlineLevel="1">
      <c r="A769" s="12">
        <v>111</v>
      </c>
      <c r="B769" s="10">
        <v>633010</v>
      </c>
      <c r="C769" s="46" t="s">
        <v>118</v>
      </c>
      <c r="D769" s="86"/>
      <c r="E769" s="86">
        <v>13</v>
      </c>
      <c r="F769" s="86">
        <v>438</v>
      </c>
      <c r="G769" s="86"/>
      <c r="H769" s="262">
        <v>437</v>
      </c>
      <c r="I769" s="86"/>
      <c r="J769" s="86"/>
      <c r="K769" s="86"/>
    </row>
    <row r="770" spans="1:11" ht="12.75" outlineLevel="1">
      <c r="A770" s="12">
        <v>111</v>
      </c>
      <c r="B770" s="10">
        <v>633015</v>
      </c>
      <c r="C770" s="46" t="s">
        <v>195</v>
      </c>
      <c r="D770" s="86"/>
      <c r="E770" s="86">
        <v>876</v>
      </c>
      <c r="F770" s="86">
        <v>714</v>
      </c>
      <c r="G770" s="86">
        <v>2000</v>
      </c>
      <c r="H770" s="262">
        <v>713</v>
      </c>
      <c r="I770" s="86">
        <v>2000</v>
      </c>
      <c r="J770" s="86">
        <v>2000</v>
      </c>
      <c r="K770" s="86">
        <v>2000</v>
      </c>
    </row>
    <row r="771" spans="1:11" ht="12.75">
      <c r="A771" s="25">
        <v>111</v>
      </c>
      <c r="B771" s="20">
        <v>634</v>
      </c>
      <c r="C771" s="45" t="s">
        <v>151</v>
      </c>
      <c r="D771" s="86"/>
      <c r="E771" s="86">
        <f>SUM(E772)</f>
        <v>0</v>
      </c>
      <c r="F771" s="86">
        <f>SUM(F772)</f>
        <v>0</v>
      </c>
      <c r="G771" s="86"/>
      <c r="H771" s="262">
        <f>SUM(H772)</f>
        <v>0</v>
      </c>
      <c r="I771" s="86"/>
      <c r="J771" s="86"/>
      <c r="K771" s="86"/>
    </row>
    <row r="772" spans="1:11" ht="12.75">
      <c r="A772" s="12">
        <v>111</v>
      </c>
      <c r="B772" s="10">
        <v>634004</v>
      </c>
      <c r="C772" s="46" t="s">
        <v>152</v>
      </c>
      <c r="D772" s="86"/>
      <c r="E772" s="86">
        <v>0</v>
      </c>
      <c r="F772" s="86">
        <v>0</v>
      </c>
      <c r="G772" s="86"/>
      <c r="H772" s="262">
        <v>0</v>
      </c>
      <c r="I772" s="86"/>
      <c r="J772" s="86"/>
      <c r="K772" s="86"/>
    </row>
    <row r="773" spans="1:11" ht="12.75">
      <c r="A773" s="25">
        <v>111</v>
      </c>
      <c r="B773" s="20">
        <v>635</v>
      </c>
      <c r="C773" s="45" t="s">
        <v>37</v>
      </c>
      <c r="D773" s="91"/>
      <c r="E773" s="91">
        <f aca="true" t="shared" si="118" ref="E773:K773">SUM(E774:E777)</f>
        <v>1469</v>
      </c>
      <c r="F773" s="91">
        <f t="shared" si="118"/>
        <v>6088</v>
      </c>
      <c r="G773" s="102">
        <f t="shared" si="118"/>
        <v>11000</v>
      </c>
      <c r="H773" s="264">
        <f t="shared" si="118"/>
        <v>6085</v>
      </c>
      <c r="I773" s="102">
        <f t="shared" si="118"/>
        <v>23000</v>
      </c>
      <c r="J773" s="102">
        <f t="shared" si="118"/>
        <v>23000</v>
      </c>
      <c r="K773" s="102">
        <f t="shared" si="118"/>
        <v>23000</v>
      </c>
    </row>
    <row r="774" spans="1:11" ht="12.75" outlineLevel="1">
      <c r="A774" s="12">
        <v>111</v>
      </c>
      <c r="B774" s="10">
        <v>635001</v>
      </c>
      <c r="C774" s="46" t="s">
        <v>38</v>
      </c>
      <c r="D774" s="86"/>
      <c r="E774" s="86">
        <v>455</v>
      </c>
      <c r="F774" s="86"/>
      <c r="G774" s="86"/>
      <c r="H774" s="262"/>
      <c r="I774" s="86">
        <v>10000</v>
      </c>
      <c r="J774" s="86">
        <v>10000</v>
      </c>
      <c r="K774" s="86">
        <v>10000</v>
      </c>
    </row>
    <row r="775" spans="1:11" ht="12.75" outlineLevel="1">
      <c r="A775" s="12">
        <v>111</v>
      </c>
      <c r="B775" s="10">
        <v>635002</v>
      </c>
      <c r="C775" s="46" t="s">
        <v>39</v>
      </c>
      <c r="D775" s="86"/>
      <c r="E775" s="86">
        <v>20</v>
      </c>
      <c r="F775" s="86"/>
      <c r="G775" s="86"/>
      <c r="H775" s="262"/>
      <c r="I775" s="86">
        <v>2000</v>
      </c>
      <c r="J775" s="86">
        <v>2000</v>
      </c>
      <c r="K775" s="86">
        <v>2000</v>
      </c>
    </row>
    <row r="776" spans="1:11" ht="12.75" outlineLevel="1">
      <c r="A776" s="12">
        <v>111</v>
      </c>
      <c r="B776" s="10">
        <v>635004</v>
      </c>
      <c r="C776" s="46" t="s">
        <v>40</v>
      </c>
      <c r="D776" s="86"/>
      <c r="E776" s="86">
        <v>795</v>
      </c>
      <c r="F776" s="86">
        <v>5713</v>
      </c>
      <c r="G776" s="86">
        <v>1000</v>
      </c>
      <c r="H776" s="262">
        <v>5711</v>
      </c>
      <c r="I776" s="86">
        <v>1000</v>
      </c>
      <c r="J776" s="86">
        <v>1000</v>
      </c>
      <c r="K776" s="86">
        <v>1000</v>
      </c>
    </row>
    <row r="777" spans="1:11" ht="12.75" outlineLevel="1">
      <c r="A777" s="12">
        <v>111</v>
      </c>
      <c r="B777" s="10">
        <v>635006</v>
      </c>
      <c r="C777" s="46" t="s">
        <v>42</v>
      </c>
      <c r="D777" s="86"/>
      <c r="E777" s="86">
        <v>199</v>
      </c>
      <c r="F777" s="86">
        <v>375</v>
      </c>
      <c r="G777" s="86">
        <v>10000</v>
      </c>
      <c r="H777" s="262">
        <v>374</v>
      </c>
      <c r="I777" s="86">
        <v>10000</v>
      </c>
      <c r="J777" s="86">
        <v>10000</v>
      </c>
      <c r="K777" s="86">
        <v>10000</v>
      </c>
    </row>
    <row r="778" spans="1:11" ht="12.75">
      <c r="A778" s="25">
        <v>111</v>
      </c>
      <c r="B778" s="20">
        <v>636</v>
      </c>
      <c r="C778" s="45" t="s">
        <v>153</v>
      </c>
      <c r="D778" s="86"/>
      <c r="E778" s="102">
        <f aca="true" t="shared" si="119" ref="E778:K778">SUM(E779)</f>
        <v>803</v>
      </c>
      <c r="F778" s="102">
        <f t="shared" si="119"/>
        <v>561</v>
      </c>
      <c r="G778" s="102">
        <f t="shared" si="119"/>
        <v>1600</v>
      </c>
      <c r="H778" s="264">
        <f t="shared" si="119"/>
        <v>560</v>
      </c>
      <c r="I778" s="102">
        <f t="shared" si="119"/>
        <v>1600</v>
      </c>
      <c r="J778" s="102">
        <f t="shared" si="119"/>
        <v>1600</v>
      </c>
      <c r="K778" s="102">
        <f t="shared" si="119"/>
        <v>1600</v>
      </c>
    </row>
    <row r="779" spans="1:11" ht="12.75">
      <c r="A779" s="12">
        <v>111</v>
      </c>
      <c r="B779" s="10">
        <v>636002</v>
      </c>
      <c r="C779" s="46" t="s">
        <v>154</v>
      </c>
      <c r="D779" s="86"/>
      <c r="E779" s="86">
        <v>803</v>
      </c>
      <c r="F779" s="86">
        <v>561</v>
      </c>
      <c r="G779" s="86">
        <v>1600</v>
      </c>
      <c r="H779" s="262">
        <v>560</v>
      </c>
      <c r="I779" s="86">
        <v>1600</v>
      </c>
      <c r="J779" s="86">
        <v>1600</v>
      </c>
      <c r="K779" s="86">
        <v>1600</v>
      </c>
    </row>
    <row r="780" spans="1:11" ht="12.75">
      <c r="A780" s="25">
        <v>111</v>
      </c>
      <c r="B780" s="20">
        <v>637</v>
      </c>
      <c r="C780" s="45" t="s">
        <v>43</v>
      </c>
      <c r="D780" s="91"/>
      <c r="E780" s="91">
        <f aca="true" t="shared" si="120" ref="E780:K780">SUM(E781:E791)</f>
        <v>51470</v>
      </c>
      <c r="F780" s="91">
        <f t="shared" si="120"/>
        <v>29223</v>
      </c>
      <c r="G780" s="102">
        <f t="shared" si="120"/>
        <v>17000</v>
      </c>
      <c r="H780" s="264">
        <f t="shared" si="120"/>
        <v>46432</v>
      </c>
      <c r="I780" s="102">
        <f t="shared" si="120"/>
        <v>28500</v>
      </c>
      <c r="J780" s="102">
        <f t="shared" si="120"/>
        <v>28500</v>
      </c>
      <c r="K780" s="102">
        <f t="shared" si="120"/>
        <v>28500</v>
      </c>
    </row>
    <row r="781" spans="1:11" ht="12.75" outlineLevel="1">
      <c r="A781" s="12">
        <v>111</v>
      </c>
      <c r="B781" s="10">
        <v>637001</v>
      </c>
      <c r="C781" s="46" t="s">
        <v>44</v>
      </c>
      <c r="D781" s="86"/>
      <c r="E781" s="86">
        <v>274</v>
      </c>
      <c r="F781" s="86">
        <v>1167</v>
      </c>
      <c r="G781" s="86">
        <v>500</v>
      </c>
      <c r="H781" s="262">
        <v>1167</v>
      </c>
      <c r="I781" s="86">
        <v>2000</v>
      </c>
      <c r="J781" s="86">
        <v>2000</v>
      </c>
      <c r="K781" s="86">
        <v>2000</v>
      </c>
    </row>
    <row r="782" spans="1:11" ht="12.75" outlineLevel="1">
      <c r="A782" s="11">
        <v>111</v>
      </c>
      <c r="B782" s="10">
        <v>637004</v>
      </c>
      <c r="C782" s="46" t="s">
        <v>80</v>
      </c>
      <c r="D782" s="86"/>
      <c r="E782" s="86">
        <v>216</v>
      </c>
      <c r="F782" s="86">
        <v>518</v>
      </c>
      <c r="G782" s="86"/>
      <c r="H782" s="262">
        <v>10100</v>
      </c>
      <c r="I782" s="86"/>
      <c r="J782" s="86"/>
      <c r="K782" s="86"/>
    </row>
    <row r="783" spans="1:11" ht="12.75" outlineLevel="1">
      <c r="A783" s="11">
        <v>111</v>
      </c>
      <c r="B783" s="10">
        <v>637004</v>
      </c>
      <c r="C783" s="46" t="s">
        <v>45</v>
      </c>
      <c r="D783" s="86"/>
      <c r="E783" s="86">
        <v>2665</v>
      </c>
      <c r="F783" s="86">
        <v>9500</v>
      </c>
      <c r="G783" s="86">
        <v>3000</v>
      </c>
      <c r="H783" s="262">
        <v>4966</v>
      </c>
      <c r="I783" s="86">
        <v>3000</v>
      </c>
      <c r="J783" s="86">
        <v>3000</v>
      </c>
      <c r="K783" s="86">
        <v>3000</v>
      </c>
    </row>
    <row r="784" spans="1:11" ht="12.75" outlineLevel="1">
      <c r="A784" s="12">
        <v>111</v>
      </c>
      <c r="B784" s="10">
        <v>637005</v>
      </c>
      <c r="C784" s="46" t="s">
        <v>156</v>
      </c>
      <c r="D784" s="86"/>
      <c r="E784" s="86">
        <v>356</v>
      </c>
      <c r="F784" s="86">
        <v>4968</v>
      </c>
      <c r="G784" s="86">
        <v>500</v>
      </c>
      <c r="H784" s="262">
        <v>468</v>
      </c>
      <c r="I784" s="86">
        <v>500</v>
      </c>
      <c r="J784" s="86">
        <v>500</v>
      </c>
      <c r="K784" s="86">
        <v>500</v>
      </c>
    </row>
    <row r="785" spans="1:11" ht="12.75" outlineLevel="1">
      <c r="A785" s="12">
        <v>111</v>
      </c>
      <c r="B785" s="10">
        <v>637014</v>
      </c>
      <c r="C785" s="46" t="s">
        <v>98</v>
      </c>
      <c r="D785" s="86"/>
      <c r="E785" s="86">
        <v>5152</v>
      </c>
      <c r="F785" s="86"/>
      <c r="G785" s="86">
        <v>5300</v>
      </c>
      <c r="H785" s="262">
        <v>5562</v>
      </c>
      <c r="I785" s="86">
        <v>5300</v>
      </c>
      <c r="J785" s="86">
        <v>5300</v>
      </c>
      <c r="K785" s="86">
        <v>5300</v>
      </c>
    </row>
    <row r="786" spans="1:11" ht="12.75" outlineLevel="1">
      <c r="A786" s="12">
        <v>111</v>
      </c>
      <c r="B786" s="49">
        <v>637012</v>
      </c>
      <c r="C786" s="53" t="s">
        <v>99</v>
      </c>
      <c r="D786" s="86"/>
      <c r="E786" s="86">
        <v>100</v>
      </c>
      <c r="F786" s="86">
        <v>5586</v>
      </c>
      <c r="G786" s="86">
        <v>200</v>
      </c>
      <c r="H786" s="262">
        <v>24</v>
      </c>
      <c r="I786" s="86">
        <v>200</v>
      </c>
      <c r="J786" s="86">
        <v>200</v>
      </c>
      <c r="K786" s="86">
        <v>200</v>
      </c>
    </row>
    <row r="787" spans="1:11" ht="12.75" outlineLevel="1">
      <c r="A787" s="12">
        <v>111</v>
      </c>
      <c r="B787" s="49">
        <v>637015</v>
      </c>
      <c r="C787" s="53" t="s">
        <v>48</v>
      </c>
      <c r="D787" s="86"/>
      <c r="E787" s="86">
        <v>1004</v>
      </c>
      <c r="F787" s="86">
        <v>2159</v>
      </c>
      <c r="G787" s="86">
        <v>1400</v>
      </c>
      <c r="H787" s="262">
        <v>2158</v>
      </c>
      <c r="I787" s="86">
        <v>1400</v>
      </c>
      <c r="J787" s="86">
        <v>1400</v>
      </c>
      <c r="K787" s="86">
        <v>1400</v>
      </c>
    </row>
    <row r="788" spans="1:11" ht="12.75" outlineLevel="1">
      <c r="A788" s="12">
        <v>111</v>
      </c>
      <c r="B788" s="49">
        <v>637027</v>
      </c>
      <c r="C788" s="53" t="s">
        <v>100</v>
      </c>
      <c r="D788" s="86"/>
      <c r="E788" s="86">
        <v>1344</v>
      </c>
      <c r="F788" s="86">
        <v>640</v>
      </c>
      <c r="G788" s="86">
        <v>2000</v>
      </c>
      <c r="H788" s="262">
        <v>640</v>
      </c>
      <c r="I788" s="86">
        <v>2000</v>
      </c>
      <c r="J788" s="86">
        <v>2000</v>
      </c>
      <c r="K788" s="86">
        <v>2000</v>
      </c>
    </row>
    <row r="789" spans="1:11" ht="12.75" outlineLevel="1">
      <c r="A789" s="12">
        <v>111</v>
      </c>
      <c r="B789" s="49">
        <v>630</v>
      </c>
      <c r="C789" s="53" t="s">
        <v>22</v>
      </c>
      <c r="D789" s="86"/>
      <c r="E789" s="86">
        <v>972</v>
      </c>
      <c r="F789" s="86">
        <v>469</v>
      </c>
      <c r="G789" s="86"/>
      <c r="H789" s="262"/>
      <c r="I789" s="86"/>
      <c r="J789" s="86"/>
      <c r="K789" s="86"/>
    </row>
    <row r="790" spans="1:11" ht="12.75" outlineLevel="1">
      <c r="A790" s="12">
        <v>111</v>
      </c>
      <c r="B790" s="49">
        <v>637</v>
      </c>
      <c r="C790" s="53" t="s">
        <v>211</v>
      </c>
      <c r="D790" s="86"/>
      <c r="E790" s="86">
        <v>35560</v>
      </c>
      <c r="F790" s="86"/>
      <c r="G790" s="86"/>
      <c r="H790" s="262">
        <v>17131</v>
      </c>
      <c r="I790" s="86">
        <v>10000</v>
      </c>
      <c r="J790" s="86">
        <v>10000</v>
      </c>
      <c r="K790" s="86">
        <v>10000</v>
      </c>
    </row>
    <row r="791" spans="1:11" ht="12.75" outlineLevel="1">
      <c r="A791" s="12">
        <v>41</v>
      </c>
      <c r="B791" s="49">
        <v>637016</v>
      </c>
      <c r="C791" s="49" t="s">
        <v>101</v>
      </c>
      <c r="D791" s="86"/>
      <c r="E791" s="86">
        <v>3827</v>
      </c>
      <c r="F791" s="86">
        <v>4216</v>
      </c>
      <c r="G791" s="86">
        <v>4100</v>
      </c>
      <c r="H791" s="262">
        <v>4216</v>
      </c>
      <c r="I791" s="86">
        <v>4100</v>
      </c>
      <c r="J791" s="86">
        <v>4100</v>
      </c>
      <c r="K791" s="86">
        <v>4100</v>
      </c>
    </row>
    <row r="792" spans="1:11" ht="12.75">
      <c r="A792" s="69">
        <v>111</v>
      </c>
      <c r="B792" s="50">
        <v>642</v>
      </c>
      <c r="C792" s="54" t="s">
        <v>157</v>
      </c>
      <c r="D792" s="91"/>
      <c r="E792" s="91">
        <f aca="true" t="shared" si="121" ref="E792:K792">SUM(E793:E794)</f>
        <v>3542</v>
      </c>
      <c r="F792" s="91">
        <f t="shared" si="121"/>
        <v>4420</v>
      </c>
      <c r="G792" s="102">
        <f t="shared" si="121"/>
        <v>1300</v>
      </c>
      <c r="H792" s="264">
        <f t="shared" si="121"/>
        <v>5681</v>
      </c>
      <c r="I792" s="102">
        <f t="shared" si="121"/>
        <v>1300</v>
      </c>
      <c r="J792" s="102">
        <f t="shared" si="121"/>
        <v>1300</v>
      </c>
      <c r="K792" s="102">
        <f t="shared" si="121"/>
        <v>1300</v>
      </c>
    </row>
    <row r="793" spans="1:11" ht="12.75" outlineLevel="1">
      <c r="A793" s="12">
        <v>111</v>
      </c>
      <c r="B793" s="49">
        <v>642015</v>
      </c>
      <c r="C793" s="53" t="s">
        <v>102</v>
      </c>
      <c r="D793" s="86"/>
      <c r="E793" s="86">
        <v>1248</v>
      </c>
      <c r="F793" s="86">
        <v>1369</v>
      </c>
      <c r="G793" s="86">
        <v>1300</v>
      </c>
      <c r="H793" s="262">
        <v>1368</v>
      </c>
      <c r="I793" s="86">
        <v>1300</v>
      </c>
      <c r="J793" s="86">
        <v>1300</v>
      </c>
      <c r="K793" s="86">
        <v>1300</v>
      </c>
    </row>
    <row r="794" spans="1:11" ht="12.75" outlineLevel="1">
      <c r="A794" s="12">
        <v>111</v>
      </c>
      <c r="B794" s="49">
        <v>642014</v>
      </c>
      <c r="C794" s="49" t="s">
        <v>160</v>
      </c>
      <c r="D794" s="86"/>
      <c r="E794" s="86">
        <v>2294</v>
      </c>
      <c r="F794" s="86">
        <v>3051</v>
      </c>
      <c r="G794" s="86"/>
      <c r="H794" s="262">
        <v>4313</v>
      </c>
      <c r="I794" s="86"/>
      <c r="J794" s="86"/>
      <c r="K794" s="86"/>
    </row>
    <row r="795" spans="1:11" ht="12.75">
      <c r="A795" s="12">
        <v>111</v>
      </c>
      <c r="B795" s="55">
        <v>633</v>
      </c>
      <c r="C795" s="55" t="s">
        <v>22</v>
      </c>
      <c r="D795" s="86"/>
      <c r="E795" s="102">
        <v>22342</v>
      </c>
      <c r="F795" s="102">
        <v>28630</v>
      </c>
      <c r="G795" s="86">
        <v>0</v>
      </c>
      <c r="H795" s="262">
        <v>0</v>
      </c>
      <c r="I795" s="86">
        <v>0</v>
      </c>
      <c r="J795" s="86">
        <v>0</v>
      </c>
      <c r="K795" s="86">
        <v>0</v>
      </c>
    </row>
    <row r="796" spans="1:11" ht="12.75">
      <c r="A796" s="26"/>
      <c r="B796" s="285"/>
      <c r="C796" s="285"/>
      <c r="D796" s="97"/>
      <c r="E796" s="147"/>
      <c r="F796" s="147"/>
      <c r="G796" s="97"/>
      <c r="H796" s="184"/>
      <c r="I796" s="97"/>
      <c r="J796" s="97"/>
      <c r="K796" s="97"/>
    </row>
    <row r="797" spans="1:11" ht="12.75">
      <c r="A797" s="26"/>
      <c r="B797" s="51"/>
      <c r="C797" s="51"/>
      <c r="D797" s="78" t="s">
        <v>178</v>
      </c>
      <c r="E797" s="78" t="s">
        <v>178</v>
      </c>
      <c r="F797" s="78" t="s">
        <v>178</v>
      </c>
      <c r="G797" s="78" t="s">
        <v>178</v>
      </c>
      <c r="H797" s="78" t="s">
        <v>178</v>
      </c>
      <c r="I797" s="78" t="s">
        <v>178</v>
      </c>
      <c r="J797" s="78" t="s">
        <v>178</v>
      </c>
      <c r="K797" s="78" t="s">
        <v>178</v>
      </c>
    </row>
    <row r="798" spans="1:11" ht="12.75">
      <c r="A798" s="35" t="s">
        <v>0</v>
      </c>
      <c r="B798" s="15"/>
      <c r="C798" s="28" t="s">
        <v>216</v>
      </c>
      <c r="D798" s="129" t="s">
        <v>199</v>
      </c>
      <c r="E798" s="129" t="s">
        <v>199</v>
      </c>
      <c r="F798" s="129" t="s">
        <v>199</v>
      </c>
      <c r="G798" s="5" t="s">
        <v>239</v>
      </c>
      <c r="H798" s="5" t="s">
        <v>250</v>
      </c>
      <c r="I798" s="5" t="s">
        <v>239</v>
      </c>
      <c r="J798" s="220" t="s">
        <v>239</v>
      </c>
      <c r="K798" s="253" t="s">
        <v>252</v>
      </c>
    </row>
    <row r="799" spans="1:11" ht="12.75">
      <c r="A799" s="6"/>
      <c r="B799" s="16"/>
      <c r="C799" s="29"/>
      <c r="D799" s="130" t="s">
        <v>229</v>
      </c>
      <c r="E799" s="130" t="s">
        <v>238</v>
      </c>
      <c r="F799" s="130">
        <v>2016</v>
      </c>
      <c r="G799" s="8" t="s">
        <v>240</v>
      </c>
      <c r="H799" s="8">
        <v>2017</v>
      </c>
      <c r="I799" s="8" t="s">
        <v>241</v>
      </c>
      <c r="J799" s="221" t="s">
        <v>242</v>
      </c>
      <c r="K799" s="254" t="s">
        <v>253</v>
      </c>
    </row>
    <row r="800" spans="1:11" ht="12.75">
      <c r="A800" s="12"/>
      <c r="B800" s="10">
        <v>600</v>
      </c>
      <c r="C800" s="10" t="s">
        <v>217</v>
      </c>
      <c r="D800" s="94"/>
      <c r="E800" s="94"/>
      <c r="F800" s="94"/>
      <c r="G800" s="86">
        <f>G737</f>
        <v>645663</v>
      </c>
      <c r="H800" s="86">
        <f>H737</f>
        <v>782120</v>
      </c>
      <c r="I800" s="86">
        <f>I737</f>
        <v>854732</v>
      </c>
      <c r="J800" s="145">
        <f>J737</f>
        <v>854732</v>
      </c>
      <c r="K800" s="86">
        <f>K737</f>
        <v>854732</v>
      </c>
    </row>
    <row r="801" spans="1:11" ht="12.75">
      <c r="A801" s="12"/>
      <c r="B801" s="10">
        <v>600</v>
      </c>
      <c r="C801" s="10" t="s">
        <v>218</v>
      </c>
      <c r="D801" s="31"/>
      <c r="E801" s="31"/>
      <c r="F801" s="31"/>
      <c r="G801" s="86">
        <f>G657</f>
        <v>765153</v>
      </c>
      <c r="H801" s="86">
        <f>H657</f>
        <v>894125</v>
      </c>
      <c r="I801" s="86">
        <f>I657</f>
        <v>910268</v>
      </c>
      <c r="J801" s="145">
        <v>910268</v>
      </c>
      <c r="K801" s="86">
        <v>910268</v>
      </c>
    </row>
    <row r="802" spans="1:11" ht="12.75">
      <c r="A802" s="13"/>
      <c r="B802" s="32"/>
      <c r="C802" s="14" t="s">
        <v>120</v>
      </c>
      <c r="D802" s="14"/>
      <c r="E802" s="14"/>
      <c r="F802" s="14"/>
      <c r="G802" s="155">
        <f>SUM(G800:G801)</f>
        <v>1410816</v>
      </c>
      <c r="H802" s="155">
        <f>SUM(H800:H801)</f>
        <v>1676245</v>
      </c>
      <c r="I802" s="155">
        <f>SUM(I800:I801)</f>
        <v>1765000</v>
      </c>
      <c r="J802" s="155">
        <f>SUM(J800:J801)</f>
        <v>1765000</v>
      </c>
      <c r="K802" s="155">
        <f>SUM(K800:K801)</f>
        <v>1765000</v>
      </c>
    </row>
    <row r="803" spans="1:15" s="284" customFormat="1" ht="12.75">
      <c r="A803" s="140"/>
      <c r="B803" s="139"/>
      <c r="C803" s="141"/>
      <c r="D803" s="141"/>
      <c r="E803" s="141"/>
      <c r="F803" s="141"/>
      <c r="G803" s="196"/>
      <c r="H803" s="196"/>
      <c r="I803" s="196"/>
      <c r="J803" s="196"/>
      <c r="K803" s="196"/>
      <c r="L803" s="140"/>
      <c r="M803" s="140"/>
      <c r="N803" s="140"/>
      <c r="O803" s="140"/>
    </row>
    <row r="804" spans="1:15" s="284" customFormat="1" ht="12.75">
      <c r="A804" s="140"/>
      <c r="B804" s="139"/>
      <c r="C804" s="141"/>
      <c r="D804" s="78" t="s">
        <v>178</v>
      </c>
      <c r="E804" s="78" t="s">
        <v>178</v>
      </c>
      <c r="F804" s="78" t="s">
        <v>178</v>
      </c>
      <c r="G804" s="78" t="s">
        <v>178</v>
      </c>
      <c r="H804" s="78" t="s">
        <v>178</v>
      </c>
      <c r="I804" s="78" t="s">
        <v>178</v>
      </c>
      <c r="J804" s="78" t="s">
        <v>178</v>
      </c>
      <c r="K804" s="78" t="s">
        <v>178</v>
      </c>
      <c r="L804" s="140"/>
      <c r="M804" s="140"/>
      <c r="N804" s="140"/>
      <c r="O804" s="140"/>
    </row>
    <row r="805" spans="1:11" ht="12.75">
      <c r="A805" s="41"/>
      <c r="B805" s="58"/>
      <c r="C805" s="42"/>
      <c r="D805" s="129" t="s">
        <v>199</v>
      </c>
      <c r="E805" s="129" t="s">
        <v>199</v>
      </c>
      <c r="F805" s="129" t="s">
        <v>199</v>
      </c>
      <c r="G805" s="5" t="s">
        <v>239</v>
      </c>
      <c r="H805" s="5" t="s">
        <v>250</v>
      </c>
      <c r="I805" s="5" t="s">
        <v>239</v>
      </c>
      <c r="J805" s="220" t="s">
        <v>239</v>
      </c>
      <c r="K805" s="253" t="s">
        <v>252</v>
      </c>
    </row>
    <row r="806" spans="1:11" ht="12.75">
      <c r="A806" s="41"/>
      <c r="B806" s="42"/>
      <c r="C806" s="24"/>
      <c r="D806" s="130" t="s">
        <v>229</v>
      </c>
      <c r="E806" s="130" t="s">
        <v>238</v>
      </c>
      <c r="F806" s="130">
        <v>2016</v>
      </c>
      <c r="G806" s="8" t="s">
        <v>240</v>
      </c>
      <c r="H806" s="8">
        <v>2017</v>
      </c>
      <c r="I806" s="8" t="s">
        <v>241</v>
      </c>
      <c r="J806" s="221" t="s">
        <v>242</v>
      </c>
      <c r="K806" s="254" t="s">
        <v>253</v>
      </c>
    </row>
    <row r="807" spans="1:11" ht="12.75">
      <c r="A807" s="41"/>
      <c r="B807" s="42"/>
      <c r="C807" s="72" t="s">
        <v>163</v>
      </c>
      <c r="D807" s="124">
        <f aca="true" t="shared" si="122" ref="D807:K807">D639</f>
        <v>1416330</v>
      </c>
      <c r="E807" s="124">
        <f t="shared" si="122"/>
        <v>1497320</v>
      </c>
      <c r="F807" s="124">
        <f t="shared" si="122"/>
        <v>1612284</v>
      </c>
      <c r="G807" s="88">
        <f t="shared" si="122"/>
        <v>1888619</v>
      </c>
      <c r="H807" s="88">
        <f t="shared" si="122"/>
        <v>1901849</v>
      </c>
      <c r="I807" s="88">
        <f t="shared" si="122"/>
        <v>2347935</v>
      </c>
      <c r="J807" s="88">
        <f t="shared" si="122"/>
        <v>2347935</v>
      </c>
      <c r="K807" s="88">
        <f t="shared" si="122"/>
        <v>2347935</v>
      </c>
    </row>
    <row r="808" spans="1:11" ht="12.75">
      <c r="A808" s="41"/>
      <c r="B808" s="58"/>
      <c r="C808" s="34" t="s">
        <v>164</v>
      </c>
      <c r="D808" s="105">
        <f>D648</f>
        <v>3762</v>
      </c>
      <c r="E808" s="105">
        <f>E648</f>
        <v>4900</v>
      </c>
      <c r="F808" s="105">
        <f>F648</f>
        <v>0</v>
      </c>
      <c r="G808" s="107"/>
      <c r="H808" s="107"/>
      <c r="I808" s="107"/>
      <c r="J808" s="107"/>
      <c r="K808" s="107"/>
    </row>
    <row r="809" spans="1:11" ht="12.75">
      <c r="A809" s="41"/>
      <c r="B809" s="58"/>
      <c r="C809" s="38" t="s">
        <v>165</v>
      </c>
      <c r="D809" s="125">
        <f aca="true" t="shared" si="123" ref="D809:I809">SUM(D807:D808)</f>
        <v>1420092</v>
      </c>
      <c r="E809" s="125">
        <f t="shared" si="123"/>
        <v>1502220</v>
      </c>
      <c r="F809" s="125">
        <f t="shared" si="123"/>
        <v>1612284</v>
      </c>
      <c r="G809" s="149">
        <f t="shared" si="123"/>
        <v>1888619</v>
      </c>
      <c r="H809" s="149">
        <f t="shared" si="123"/>
        <v>1901849</v>
      </c>
      <c r="I809" s="149">
        <f t="shared" si="123"/>
        <v>2347935</v>
      </c>
      <c r="J809" s="149">
        <f>SUM(J807:J808)</f>
        <v>2347935</v>
      </c>
      <c r="K809" s="149">
        <f>SUM(K807:K808)</f>
        <v>2347935</v>
      </c>
    </row>
    <row r="810" spans="1:11" ht="12.75">
      <c r="A810" s="41"/>
      <c r="B810" s="58"/>
      <c r="C810" s="34" t="s">
        <v>219</v>
      </c>
      <c r="D810" s="87">
        <f>D657</f>
        <v>1097482</v>
      </c>
      <c r="E810" s="87">
        <f>E657+E737</f>
        <v>1277455</v>
      </c>
      <c r="F810" s="87">
        <f>F657+F737</f>
        <v>1486884</v>
      </c>
      <c r="G810" s="87">
        <f>G802</f>
        <v>1410816</v>
      </c>
      <c r="H810" s="87">
        <f>H802</f>
        <v>1676245</v>
      </c>
      <c r="I810" s="87">
        <f>I802</f>
        <v>1765000</v>
      </c>
      <c r="J810" s="87">
        <v>1765000</v>
      </c>
      <c r="K810" s="87">
        <v>1765000</v>
      </c>
    </row>
    <row r="811" spans="1:11" ht="12.75">
      <c r="A811" s="41"/>
      <c r="B811" s="58"/>
      <c r="C811" s="34" t="s">
        <v>166</v>
      </c>
      <c r="D811" s="87"/>
      <c r="E811" s="87"/>
      <c r="F811" s="87"/>
      <c r="G811" s="107"/>
      <c r="H811" s="107"/>
      <c r="I811" s="107"/>
      <c r="J811" s="107"/>
      <c r="K811" s="107"/>
    </row>
    <row r="812" spans="1:11" ht="12.75">
      <c r="A812" s="41"/>
      <c r="B812" s="58"/>
      <c r="C812" s="64" t="s">
        <v>167</v>
      </c>
      <c r="D812" s="110">
        <f aca="true" t="shared" si="124" ref="D812:I812">SUM(D810:D811)</f>
        <v>1097482</v>
      </c>
      <c r="E812" s="110">
        <f t="shared" si="124"/>
        <v>1277455</v>
      </c>
      <c r="F812" s="110">
        <f t="shared" si="124"/>
        <v>1486884</v>
      </c>
      <c r="G812" s="156">
        <f t="shared" si="124"/>
        <v>1410816</v>
      </c>
      <c r="H812" s="156">
        <f t="shared" si="124"/>
        <v>1676245</v>
      </c>
      <c r="I812" s="156">
        <f t="shared" si="124"/>
        <v>1765000</v>
      </c>
      <c r="J812" s="156">
        <f>SUM(J810:J811)</f>
        <v>1765000</v>
      </c>
      <c r="K812" s="156">
        <f>SUM(K810:K811)</f>
        <v>1765000</v>
      </c>
    </row>
    <row r="813" spans="1:11" ht="12.75">
      <c r="A813" s="41"/>
      <c r="B813" s="58"/>
      <c r="C813" s="64" t="s">
        <v>168</v>
      </c>
      <c r="D813" s="110">
        <f>D809+D810+D811</f>
        <v>2517574</v>
      </c>
      <c r="E813" s="110">
        <f>E809+E810+E811</f>
        <v>2779675</v>
      </c>
      <c r="F813" s="110">
        <f>F809+F810+F811</f>
        <v>3099168</v>
      </c>
      <c r="G813" s="110">
        <f>G809+G812</f>
        <v>3299435</v>
      </c>
      <c r="H813" s="110">
        <f>H809+H812</f>
        <v>3578094</v>
      </c>
      <c r="I813" s="110">
        <f>I809+I812</f>
        <v>4112935</v>
      </c>
      <c r="J813" s="110">
        <f>J809+J812</f>
        <v>4112935</v>
      </c>
      <c r="K813" s="110">
        <f>K809+K812</f>
        <v>4112935</v>
      </c>
    </row>
    <row r="814" spans="1:11" ht="12.75">
      <c r="A814" s="41"/>
      <c r="B814" s="58"/>
      <c r="C814" s="58"/>
      <c r="K814" s="47"/>
    </row>
    <row r="815" spans="1:11" ht="12.75">
      <c r="A815" s="47"/>
      <c r="B815" s="176" t="s">
        <v>274</v>
      </c>
      <c r="C815" s="42"/>
      <c r="K815" s="47"/>
    </row>
    <row r="816" spans="1:11" ht="12.75">
      <c r="A816" s="47"/>
      <c r="B816" s="176" t="s">
        <v>277</v>
      </c>
      <c r="C816" s="42"/>
      <c r="K816" s="47"/>
    </row>
    <row r="817" spans="1:11" ht="12.75">
      <c r="A817" s="41"/>
      <c r="B817" s="58"/>
      <c r="C817" s="42"/>
      <c r="K817" s="47"/>
    </row>
    <row r="818" spans="1:11" ht="12.75">
      <c r="A818" s="41"/>
      <c r="B818" s="58"/>
      <c r="C818" s="42"/>
      <c r="K818" s="47"/>
    </row>
    <row r="819" spans="1:11" ht="12.75">
      <c r="A819" s="41"/>
      <c r="B819" s="58"/>
      <c r="C819" s="42"/>
      <c r="K819" s="47"/>
    </row>
    <row r="820" spans="1:11" ht="12.75">
      <c r="A820" s="41"/>
      <c r="B820" s="58"/>
      <c r="C820" s="42"/>
      <c r="K820" s="47"/>
    </row>
    <row r="821" spans="1:11" ht="12.75">
      <c r="A821" s="41"/>
      <c r="B821" s="58"/>
      <c r="C821" s="42"/>
      <c r="K821" s="47"/>
    </row>
    <row r="822" spans="1:11" ht="12.75">
      <c r="A822" s="41"/>
      <c r="B822" s="58"/>
      <c r="C822" s="42"/>
      <c r="K822" s="47"/>
    </row>
    <row r="823" spans="1:11" ht="12.75">
      <c r="A823" s="41"/>
      <c r="B823" s="58"/>
      <c r="C823" s="42"/>
      <c r="K823" s="47"/>
    </row>
    <row r="824" spans="1:11" ht="12.75">
      <c r="A824" s="41"/>
      <c r="B824" s="58"/>
      <c r="C824" s="42"/>
      <c r="K824" s="47"/>
    </row>
    <row r="825" spans="1:11" ht="12.75">
      <c r="A825" s="41"/>
      <c r="B825" s="58"/>
      <c r="C825" s="42"/>
      <c r="K825" s="47"/>
    </row>
    <row r="826" spans="1:11" ht="12.75">
      <c r="A826" s="41"/>
      <c r="B826" s="58"/>
      <c r="C826" s="42"/>
      <c r="K826" s="47"/>
    </row>
    <row r="827" spans="1:11" ht="12.75">
      <c r="A827" s="41"/>
      <c r="B827" s="58"/>
      <c r="C827" s="42"/>
      <c r="K827" s="47"/>
    </row>
    <row r="828" spans="1:11" ht="12.75">
      <c r="A828" s="41"/>
      <c r="B828" s="58"/>
      <c r="C828" s="42"/>
      <c r="K828" s="47"/>
    </row>
    <row r="829" spans="1:11" ht="12.75">
      <c r="A829" s="41"/>
      <c r="B829" s="58"/>
      <c r="C829" s="42"/>
      <c r="K829" s="47"/>
    </row>
    <row r="830" spans="1:11" ht="12.75">
      <c r="A830" s="41"/>
      <c r="B830" s="58"/>
      <c r="C830" s="42"/>
      <c r="K830" s="47"/>
    </row>
    <row r="831" spans="1:11" ht="12.75">
      <c r="A831" s="41"/>
      <c r="B831" s="58"/>
      <c r="C831" s="42"/>
      <c r="K831" s="47"/>
    </row>
    <row r="832" spans="1:11" ht="12.75">
      <c r="A832" s="41"/>
      <c r="B832" s="58"/>
      <c r="C832" s="42"/>
      <c r="K832" s="47"/>
    </row>
    <row r="833" spans="1:11" ht="12.75">
      <c r="A833" s="41"/>
      <c r="B833" s="58"/>
      <c r="C833" s="42"/>
      <c r="K833" s="47"/>
    </row>
    <row r="834" spans="1:11" ht="12.75">
      <c r="A834" s="41"/>
      <c r="B834" s="58"/>
      <c r="C834" s="42"/>
      <c r="K834" s="47"/>
    </row>
    <row r="835" spans="1:11" ht="12.75">
      <c r="A835" s="41"/>
      <c r="B835" s="58"/>
      <c r="C835" s="42"/>
      <c r="K835" s="47"/>
    </row>
    <row r="836" spans="1:11" ht="12.75">
      <c r="A836" s="41"/>
      <c r="B836" s="58"/>
      <c r="C836" s="42"/>
      <c r="K836" s="47"/>
    </row>
    <row r="837" spans="1:11" ht="12.75">
      <c r="A837" s="41"/>
      <c r="B837" s="58"/>
      <c r="C837" s="42"/>
      <c r="K837" s="47"/>
    </row>
    <row r="838" spans="1:11" ht="12.75">
      <c r="A838" s="41"/>
      <c r="B838" s="58"/>
      <c r="C838" s="42"/>
      <c r="K838" s="47"/>
    </row>
    <row r="839" spans="1:11" ht="12.75">
      <c r="A839" s="41"/>
      <c r="B839" s="58"/>
      <c r="C839" s="42"/>
      <c r="K839" s="47"/>
    </row>
    <row r="840" spans="1:11" ht="12.75">
      <c r="A840" s="41"/>
      <c r="B840" s="58"/>
      <c r="C840" s="42"/>
      <c r="K840" s="47"/>
    </row>
    <row r="841" spans="1:11" ht="12.75">
      <c r="A841" s="41"/>
      <c r="B841" s="58"/>
      <c r="C841" s="42"/>
      <c r="K841" s="47"/>
    </row>
    <row r="842" spans="1:11" ht="12.75">
      <c r="A842" s="41"/>
      <c r="B842" s="58"/>
      <c r="C842" s="42"/>
      <c r="K842" s="47"/>
    </row>
    <row r="843" spans="1:11" ht="12.75">
      <c r="A843" s="41"/>
      <c r="B843" s="58"/>
      <c r="C843" s="42"/>
      <c r="K843" s="47"/>
    </row>
    <row r="844" spans="1:11" ht="12.75">
      <c r="A844" s="41"/>
      <c r="B844" s="58"/>
      <c r="C844" s="42"/>
      <c r="K844" s="47"/>
    </row>
    <row r="845" spans="1:11" ht="12.75">
      <c r="A845" s="41"/>
      <c r="B845" s="58"/>
      <c r="C845" s="42"/>
      <c r="K845" s="47"/>
    </row>
    <row r="846" spans="1:11" ht="12.75">
      <c r="A846" s="41"/>
      <c r="B846" s="58"/>
      <c r="C846" s="42"/>
      <c r="K846" s="47"/>
    </row>
    <row r="847" spans="1:11" ht="12.75">
      <c r="A847" s="41"/>
      <c r="B847" s="58"/>
      <c r="C847" s="42"/>
      <c r="K847" s="47"/>
    </row>
    <row r="848" spans="1:11" ht="12.75">
      <c r="A848" s="41"/>
      <c r="B848" s="58"/>
      <c r="C848" s="42"/>
      <c r="K848" s="47"/>
    </row>
    <row r="849" spans="1:11" ht="12.75">
      <c r="A849" s="41"/>
      <c r="B849" s="58"/>
      <c r="C849" s="42"/>
      <c r="K849" s="47"/>
    </row>
    <row r="850" spans="1:11" ht="12.75">
      <c r="A850" s="41"/>
      <c r="B850" s="58"/>
      <c r="C850" s="42"/>
      <c r="K850" s="47"/>
    </row>
    <row r="851" spans="1:11" ht="12.75">
      <c r="A851" s="41"/>
      <c r="B851" s="42"/>
      <c r="C851" s="42"/>
      <c r="D851" s="47"/>
      <c r="E851" s="47"/>
      <c r="F851" s="47"/>
      <c r="K851" s="47"/>
    </row>
    <row r="852" spans="1:11" ht="12.75">
      <c r="A852" s="41"/>
      <c r="B852" s="42"/>
      <c r="C852" s="42"/>
      <c r="D852" s="96"/>
      <c r="E852" s="96"/>
      <c r="F852" s="96"/>
      <c r="K852" s="47"/>
    </row>
    <row r="853" spans="1:11" ht="12.75">
      <c r="A853" s="41"/>
      <c r="B853" s="58"/>
      <c r="C853" s="60"/>
      <c r="D853" s="100"/>
      <c r="E853" s="100"/>
      <c r="F853" s="100"/>
      <c r="K853" s="47"/>
    </row>
    <row r="854" spans="1:11" ht="12.75">
      <c r="A854" s="41"/>
      <c r="B854" s="42"/>
      <c r="C854" s="60"/>
      <c r="D854" s="100"/>
      <c r="E854" s="100"/>
      <c r="F854" s="100"/>
      <c r="K854" s="47"/>
    </row>
    <row r="855" spans="1:11" ht="12.75">
      <c r="A855" s="41"/>
      <c r="B855" s="42"/>
      <c r="C855" s="58"/>
      <c r="D855" s="101"/>
      <c r="E855" s="101"/>
      <c r="F855" s="101"/>
      <c r="K855" s="47"/>
    </row>
    <row r="856" spans="1:11" ht="12.75">
      <c r="A856" s="41"/>
      <c r="B856" s="58"/>
      <c r="C856" s="58"/>
      <c r="D856" s="101"/>
      <c r="E856" s="101"/>
      <c r="F856" s="101"/>
      <c r="K856" s="47"/>
    </row>
    <row r="857" spans="1:11" ht="12.75">
      <c r="A857" s="41"/>
      <c r="B857" s="58"/>
      <c r="C857" s="42"/>
      <c r="D857" s="98"/>
      <c r="E857" s="98"/>
      <c r="F857" s="98"/>
      <c r="K857" s="47"/>
    </row>
    <row r="858" spans="1:11" ht="12.75">
      <c r="A858" s="41"/>
      <c r="B858" s="58"/>
      <c r="C858" s="58"/>
      <c r="D858" s="97"/>
      <c r="E858" s="97"/>
      <c r="F858" s="97"/>
      <c r="K858" s="47"/>
    </row>
    <row r="859" spans="1:11" ht="12.75">
      <c r="A859" s="41"/>
      <c r="B859" s="58"/>
      <c r="C859" s="58"/>
      <c r="D859" s="97"/>
      <c r="E859" s="97"/>
      <c r="F859" s="97"/>
      <c r="K859" s="47"/>
    </row>
    <row r="860" spans="1:11" ht="12.75">
      <c r="A860" s="41"/>
      <c r="B860" s="58"/>
      <c r="C860" s="73"/>
      <c r="D860" s="99"/>
      <c r="E860" s="99"/>
      <c r="F860" s="99"/>
      <c r="K860" s="47"/>
    </row>
    <row r="861" spans="1:11" ht="12.75">
      <c r="A861" s="41"/>
      <c r="B861" s="58"/>
      <c r="C861" s="73"/>
      <c r="D861" s="99"/>
      <c r="E861" s="99"/>
      <c r="F861" s="99"/>
      <c r="K861" s="47"/>
    </row>
    <row r="862" spans="1:11" ht="12.75">
      <c r="A862" s="41"/>
      <c r="B862" s="58"/>
      <c r="C862" s="58"/>
      <c r="D862" s="47"/>
      <c r="E862" s="47"/>
      <c r="F862" s="47"/>
      <c r="K862" s="47"/>
    </row>
    <row r="863" spans="1:11" ht="12.75">
      <c r="A863" s="47"/>
      <c r="B863" s="41"/>
      <c r="C863" s="42"/>
      <c r="D863" s="47"/>
      <c r="E863" s="47"/>
      <c r="F863" s="47"/>
      <c r="K863" s="47"/>
    </row>
    <row r="864" spans="1:11" ht="12.75">
      <c r="A864" s="47"/>
      <c r="B864" s="41"/>
      <c r="C864" s="42"/>
      <c r="K864" s="47"/>
    </row>
    <row r="865" ht="12.75">
      <c r="K865" s="47"/>
    </row>
    <row r="866" spans="1:11" ht="12.75">
      <c r="A866" s="41"/>
      <c r="B866" s="42"/>
      <c r="C866" s="42"/>
      <c r="K866" s="47"/>
    </row>
    <row r="867" spans="1:11" ht="12.75">
      <c r="A867" s="41"/>
      <c r="B867" s="58"/>
      <c r="C867" s="58"/>
      <c r="K867" s="47"/>
    </row>
    <row r="868" spans="1:11" ht="12.75">
      <c r="A868" s="41"/>
      <c r="B868" s="42"/>
      <c r="C868" s="42"/>
      <c r="K868" s="47"/>
    </row>
    <row r="869" spans="1:3" ht="12.75">
      <c r="A869" s="41"/>
      <c r="B869" s="42"/>
      <c r="C869" s="42"/>
    </row>
    <row r="870" spans="1:3" ht="12.75">
      <c r="A870" s="41"/>
      <c r="B870" s="58"/>
      <c r="C870" s="58"/>
    </row>
    <row r="871" spans="1:3" ht="12.75">
      <c r="A871" s="41"/>
      <c r="B871" s="58"/>
      <c r="C871" s="58"/>
    </row>
    <row r="872" spans="1:3" ht="12.75">
      <c r="A872" s="41"/>
      <c r="B872" s="58"/>
      <c r="C872" s="58"/>
    </row>
    <row r="873" spans="1:3" ht="12.75">
      <c r="A873" s="41"/>
      <c r="B873" s="58"/>
      <c r="C873" s="58"/>
    </row>
    <row r="874" spans="1:3" ht="12.75">
      <c r="A874" s="41"/>
      <c r="B874" s="58"/>
      <c r="C874" s="58"/>
    </row>
    <row r="875" spans="1:3" ht="12.75">
      <c r="A875" s="41"/>
      <c r="B875" s="58"/>
      <c r="C875" s="58"/>
    </row>
    <row r="876" spans="1:3" ht="12.75">
      <c r="A876" s="41"/>
      <c r="B876" s="58"/>
      <c r="C876" s="58"/>
    </row>
    <row r="877" spans="1:3" ht="12.75">
      <c r="A877" s="41"/>
      <c r="B877" s="41"/>
      <c r="C877" s="42"/>
    </row>
    <row r="878" spans="1:3" ht="12.75">
      <c r="A878" s="41"/>
      <c r="B878" s="41"/>
      <c r="C878" s="42"/>
    </row>
    <row r="879" spans="1:3" ht="12.75">
      <c r="A879" s="41"/>
      <c r="B879" s="41"/>
      <c r="C879" s="41"/>
    </row>
    <row r="880" spans="1:3" ht="12.75">
      <c r="A880" s="60"/>
      <c r="B880" s="42"/>
      <c r="C880" s="42"/>
    </row>
    <row r="881" spans="1:3" ht="12.75">
      <c r="A881" s="60"/>
      <c r="B881" s="42"/>
      <c r="C881" s="42"/>
    </row>
    <row r="882" spans="1:3" ht="12.75">
      <c r="A882" s="61"/>
      <c r="B882" s="58"/>
      <c r="C882" s="58"/>
    </row>
    <row r="883" spans="1:3" ht="12.75">
      <c r="A883" s="61"/>
      <c r="B883" s="58"/>
      <c r="C883" s="58"/>
    </row>
    <row r="884" spans="1:3" ht="12.75">
      <c r="A884" s="61"/>
      <c r="B884" s="58"/>
      <c r="C884" s="58"/>
    </row>
    <row r="885" spans="1:3" ht="12.75">
      <c r="A885" s="61"/>
      <c r="B885" s="58"/>
      <c r="C885" s="58"/>
    </row>
    <row r="886" spans="1:3" ht="12.75">
      <c r="A886" s="61"/>
      <c r="B886" s="58"/>
      <c r="C886" s="58"/>
    </row>
    <row r="887" spans="1:3" ht="12.75">
      <c r="A887" s="41"/>
      <c r="B887" s="42"/>
      <c r="C887" s="42"/>
    </row>
    <row r="888" spans="1:3" ht="12.75">
      <c r="A888" s="60"/>
      <c r="B888" s="60"/>
      <c r="C888" s="73"/>
    </row>
    <row r="889" spans="1:3" ht="12.75">
      <c r="A889" s="41"/>
      <c r="B889" s="41"/>
      <c r="C889" s="41"/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&amp;R&amp;P</oddFooter>
  </headerFooter>
  <ignoredErrors>
    <ignoredError sqref="I792 I386 I716 E716 D386:E386 E792 G716 G386 G792" formulaRange="1"/>
    <ignoredError sqref="E6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6"/>
  <sheetViews>
    <sheetView view="pageLayout" workbookViewId="0" topLeftCell="A16">
      <selection activeCell="J36" sqref="J36"/>
    </sheetView>
  </sheetViews>
  <sheetFormatPr defaultColWidth="9.140625" defaultRowHeight="12.75"/>
  <cols>
    <col min="1" max="1" width="9.28125" style="0" bestFit="1" customWidth="1"/>
    <col min="2" max="2" width="9.8515625" style="0" customWidth="1"/>
    <col min="3" max="3" width="15.8515625" style="0" customWidth="1"/>
    <col min="4" max="4" width="12.28125" style="0" hidden="1" customWidth="1"/>
    <col min="5" max="5" width="0" style="0" hidden="1" customWidth="1"/>
    <col min="6" max="6" width="13.28125" style="0" bestFit="1" customWidth="1"/>
    <col min="7" max="7" width="12.00390625" style="0" bestFit="1" customWidth="1"/>
    <col min="8" max="8" width="11.57421875" style="0" bestFit="1" customWidth="1"/>
    <col min="10" max="11" width="12.28125" style="0" bestFit="1" customWidth="1"/>
    <col min="12" max="12" width="12.421875" style="0" bestFit="1" customWidth="1"/>
    <col min="13" max="13" width="14.28125" style="0" bestFit="1" customWidth="1"/>
  </cols>
  <sheetData>
    <row r="1" spans="1:13" ht="12.75">
      <c r="A1" s="186"/>
      <c r="B1" s="186"/>
      <c r="C1" s="186"/>
      <c r="D1" s="186"/>
      <c r="E1" s="186"/>
      <c r="F1" s="186"/>
      <c r="G1" s="186"/>
      <c r="H1" s="186"/>
      <c r="I1" s="140"/>
      <c r="J1" s="140"/>
      <c r="K1" s="140"/>
      <c r="L1" s="140"/>
      <c r="M1" s="140"/>
    </row>
    <row r="2" spans="1:13" ht="12.75">
      <c r="A2" s="186"/>
      <c r="B2" s="186"/>
      <c r="C2" s="186"/>
      <c r="D2" s="186"/>
      <c r="E2" s="186"/>
      <c r="F2" s="186"/>
      <c r="G2" s="186"/>
      <c r="H2" s="186"/>
      <c r="I2" s="140"/>
      <c r="J2" s="140"/>
      <c r="K2" s="140"/>
      <c r="L2" s="140"/>
      <c r="M2" s="140"/>
    </row>
    <row r="3" spans="1:13" ht="12.75">
      <c r="A3" s="187"/>
      <c r="B3" s="140"/>
      <c r="C3" s="187"/>
      <c r="D3" s="188"/>
      <c r="E3" s="188"/>
      <c r="F3" s="188"/>
      <c r="G3" s="188"/>
      <c r="H3" s="188"/>
      <c r="I3" s="188"/>
      <c r="J3" s="188"/>
      <c r="K3" s="188"/>
      <c r="L3" s="188"/>
      <c r="M3" s="140"/>
    </row>
    <row r="4" spans="1:13" ht="12.75">
      <c r="A4" s="165"/>
      <c r="B4" s="141"/>
      <c r="C4" s="141"/>
      <c r="D4" s="166"/>
      <c r="E4" s="167"/>
      <c r="F4" s="167"/>
      <c r="G4" s="167"/>
      <c r="H4" s="168"/>
      <c r="I4" s="168"/>
      <c r="J4" s="166"/>
      <c r="K4" s="166"/>
      <c r="L4" s="166"/>
      <c r="M4" s="140"/>
    </row>
    <row r="5" spans="1:13" ht="12.75">
      <c r="A5" s="165"/>
      <c r="B5" s="141"/>
      <c r="C5" s="141"/>
      <c r="D5" s="166"/>
      <c r="E5" s="167"/>
      <c r="F5" s="167"/>
      <c r="G5" s="167"/>
      <c r="H5" s="168"/>
      <c r="I5" s="168"/>
      <c r="J5" s="166"/>
      <c r="K5" s="166"/>
      <c r="L5" s="166"/>
      <c r="M5" s="140"/>
    </row>
    <row r="6" spans="1:13" ht="12.75">
      <c r="A6" s="189"/>
      <c r="B6" s="139"/>
      <c r="C6" s="139"/>
      <c r="D6" s="170"/>
      <c r="E6" s="170"/>
      <c r="F6" s="139"/>
      <c r="G6" s="170"/>
      <c r="H6" s="190"/>
      <c r="I6" s="190"/>
      <c r="J6" s="184"/>
      <c r="K6" s="184"/>
      <c r="L6" s="184"/>
      <c r="M6" s="140"/>
    </row>
    <row r="7" spans="1:13" ht="12.7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2.7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</row>
    <row r="9" spans="1:13" ht="12.75">
      <c r="A9" s="165"/>
      <c r="B9" s="141"/>
      <c r="C9" s="141"/>
      <c r="D9" s="166"/>
      <c r="E9" s="167"/>
      <c r="F9" s="167"/>
      <c r="G9" s="167"/>
      <c r="H9" s="168"/>
      <c r="I9" s="168"/>
      <c r="J9" s="166"/>
      <c r="K9" s="166"/>
      <c r="L9" s="166"/>
      <c r="M9" s="140"/>
    </row>
    <row r="10" spans="1:13" ht="12.75">
      <c r="A10" s="165"/>
      <c r="B10" s="141"/>
      <c r="C10" s="141"/>
      <c r="D10" s="166"/>
      <c r="E10" s="167"/>
      <c r="F10" s="167"/>
      <c r="G10" s="167"/>
      <c r="H10" s="168"/>
      <c r="I10" s="168"/>
      <c r="J10" s="166"/>
      <c r="K10" s="166"/>
      <c r="L10" s="166"/>
      <c r="M10" s="140"/>
    </row>
    <row r="11" spans="1:13" ht="12.75">
      <c r="A11" s="140"/>
      <c r="B11" s="141"/>
      <c r="C11" s="141"/>
      <c r="D11" s="183"/>
      <c r="E11" s="191"/>
      <c r="F11" s="191"/>
      <c r="G11" s="191"/>
      <c r="H11" s="191"/>
      <c r="I11" s="191"/>
      <c r="J11" s="191"/>
      <c r="K11" s="191"/>
      <c r="L11" s="191"/>
      <c r="M11" s="140"/>
    </row>
    <row r="12" spans="1:13" ht="12.75">
      <c r="A12" s="184"/>
      <c r="B12" s="183"/>
      <c r="C12" s="183"/>
      <c r="D12" s="183"/>
      <c r="E12" s="191"/>
      <c r="F12" s="191"/>
      <c r="G12" s="191"/>
      <c r="H12" s="191"/>
      <c r="I12" s="191"/>
      <c r="J12" s="191"/>
      <c r="K12" s="191"/>
      <c r="L12" s="191"/>
      <c r="M12" s="140"/>
    </row>
    <row r="13" spans="1:13" ht="12.7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40"/>
    </row>
    <row r="14" spans="1:13" ht="12.7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40"/>
    </row>
    <row r="15" spans="1:13" ht="12.75">
      <c r="A15" s="184"/>
      <c r="B15" s="183"/>
      <c r="C15" s="184"/>
      <c r="D15" s="184"/>
      <c r="E15" s="184"/>
      <c r="F15" s="183"/>
      <c r="G15" s="183"/>
      <c r="H15" s="183"/>
      <c r="I15" s="183"/>
      <c r="J15" s="183"/>
      <c r="K15" s="183"/>
      <c r="L15" s="183"/>
      <c r="M15" s="140"/>
    </row>
    <row r="16" spans="1:13" ht="12.7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40"/>
    </row>
    <row r="17" spans="1:13" ht="12.7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  <row r="18" spans="1:13" ht="12.7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ht="12.7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 ht="12.75">
      <c r="A20" s="165"/>
      <c r="B20" s="141"/>
      <c r="C20" s="141"/>
      <c r="D20" s="166"/>
      <c r="E20" s="167"/>
      <c r="F20" s="167"/>
      <c r="G20" s="167"/>
      <c r="H20" s="168"/>
      <c r="I20" s="168"/>
      <c r="J20" s="166"/>
      <c r="K20" s="166"/>
      <c r="L20" s="166"/>
      <c r="M20" s="140"/>
    </row>
    <row r="21" spans="1:13" ht="12.75">
      <c r="A21" s="165"/>
      <c r="B21" s="141"/>
      <c r="C21" s="141"/>
      <c r="D21" s="166"/>
      <c r="E21" s="167"/>
      <c r="F21" s="167"/>
      <c r="G21" s="167"/>
      <c r="H21" s="168"/>
      <c r="I21" s="168"/>
      <c r="J21" s="166"/>
      <c r="K21" s="166"/>
      <c r="L21" s="166"/>
      <c r="M21" s="140"/>
    </row>
    <row r="22" spans="1:13" ht="12.75">
      <c r="A22" s="140"/>
      <c r="B22" s="141"/>
      <c r="C22" s="141"/>
      <c r="D22" s="183"/>
      <c r="E22" s="191"/>
      <c r="F22" s="191"/>
      <c r="G22" s="191"/>
      <c r="H22" s="191"/>
      <c r="I22" s="191"/>
      <c r="J22" s="191"/>
      <c r="K22" s="191"/>
      <c r="L22" s="191"/>
      <c r="M22" s="140"/>
    </row>
    <row r="23" spans="1:13" ht="12.75">
      <c r="A23" s="184"/>
      <c r="B23" s="183"/>
      <c r="C23" s="183"/>
      <c r="D23" s="183"/>
      <c r="E23" s="191"/>
      <c r="F23" s="191"/>
      <c r="G23" s="191"/>
      <c r="H23" s="191"/>
      <c r="I23" s="191"/>
      <c r="J23" s="191"/>
      <c r="K23" s="191"/>
      <c r="L23" s="191"/>
      <c r="M23" s="140"/>
    </row>
    <row r="24" spans="1:13" ht="12.7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40"/>
    </row>
    <row r="25" spans="1:13" ht="12.7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40"/>
    </row>
    <row r="26" spans="1:13" ht="12.7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40"/>
    </row>
    <row r="27" spans="1:13" ht="12.7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</row>
    <row r="28" spans="1:13" ht="12.7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</row>
    <row r="29" spans="1:13" ht="12.75">
      <c r="A29" s="140"/>
      <c r="B29" s="140"/>
      <c r="C29" s="141"/>
      <c r="D29" s="141"/>
      <c r="E29" s="139"/>
      <c r="F29" s="139"/>
      <c r="G29" s="139"/>
      <c r="H29" s="140"/>
      <c r="I29" s="140"/>
      <c r="J29" s="140"/>
      <c r="K29" s="140"/>
      <c r="L29" s="140"/>
      <c r="M29" s="140"/>
    </row>
    <row r="30" spans="1:13" ht="12.75">
      <c r="A30" s="140"/>
      <c r="B30" s="140"/>
      <c r="C30" s="139"/>
      <c r="D30" s="170"/>
      <c r="E30" s="170"/>
      <c r="F30" s="170"/>
      <c r="G30" s="170"/>
      <c r="H30" s="170"/>
      <c r="I30" s="170"/>
      <c r="J30" s="170"/>
      <c r="K30" s="170"/>
      <c r="L30" s="170"/>
      <c r="M30" s="140"/>
    </row>
    <row r="31" spans="1:13" ht="12.75">
      <c r="A31" s="140"/>
      <c r="B31" s="140"/>
      <c r="C31" s="139"/>
      <c r="D31" s="170"/>
      <c r="E31" s="170"/>
      <c r="F31" s="170"/>
      <c r="G31" s="170"/>
      <c r="H31" s="170"/>
      <c r="I31" s="170"/>
      <c r="J31" s="170"/>
      <c r="K31" s="170"/>
      <c r="L31" s="170"/>
      <c r="M31" s="140"/>
    </row>
    <row r="32" spans="1:13" ht="12.75">
      <c r="A32" s="140"/>
      <c r="B32" s="140"/>
      <c r="C32" s="139"/>
      <c r="D32" s="170"/>
      <c r="E32" s="170"/>
      <c r="F32" s="170"/>
      <c r="G32" s="170"/>
      <c r="H32" s="192"/>
      <c r="I32" s="192"/>
      <c r="J32" s="140"/>
      <c r="K32" s="140"/>
      <c r="L32" s="140"/>
      <c r="M32" s="140"/>
    </row>
    <row r="33" spans="1:13" ht="12.75">
      <c r="A33" s="140"/>
      <c r="B33" s="140"/>
      <c r="C33" s="141"/>
      <c r="D33" s="183"/>
      <c r="E33" s="183"/>
      <c r="F33" s="183"/>
      <c r="G33" s="183"/>
      <c r="H33" s="183"/>
      <c r="I33" s="183"/>
      <c r="J33" s="183"/>
      <c r="K33" s="183"/>
      <c r="L33" s="183"/>
      <c r="M33" s="140"/>
    </row>
    <row r="34" spans="1:13" ht="12.7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</row>
    <row r="35" spans="1:13" ht="12.7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spans="1:13" ht="12.7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</row>
    <row r="37" spans="1:13" ht="12.7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</row>
    <row r="38" spans="1:13" ht="12.75">
      <c r="A38" s="187"/>
      <c r="B38" s="140"/>
      <c r="C38" s="187"/>
      <c r="D38" s="188"/>
      <c r="E38" s="188"/>
      <c r="F38" s="188"/>
      <c r="G38" s="188"/>
      <c r="H38" s="188"/>
      <c r="I38" s="188"/>
      <c r="J38" s="188"/>
      <c r="K38" s="188"/>
      <c r="L38" s="188"/>
      <c r="M38" s="140"/>
    </row>
    <row r="39" spans="1:13" ht="12.75">
      <c r="A39" s="165"/>
      <c r="B39" s="141"/>
      <c r="C39" s="141"/>
      <c r="D39" s="166"/>
      <c r="E39" s="167"/>
      <c r="F39" s="167"/>
      <c r="G39" s="167"/>
      <c r="H39" s="168"/>
      <c r="I39" s="168"/>
      <c r="J39" s="166"/>
      <c r="K39" s="166"/>
      <c r="L39" s="166"/>
      <c r="M39" s="140"/>
    </row>
    <row r="40" spans="1:13" ht="12.75">
      <c r="A40" s="165"/>
      <c r="B40" s="141"/>
      <c r="C40" s="141"/>
      <c r="D40" s="166"/>
      <c r="E40" s="167"/>
      <c r="F40" s="167"/>
      <c r="G40" s="167"/>
      <c r="H40" s="168"/>
      <c r="I40" s="168"/>
      <c r="J40" s="166"/>
      <c r="K40" s="166"/>
      <c r="L40" s="166"/>
      <c r="M40" s="140"/>
    </row>
    <row r="41" spans="1:13" ht="12.75">
      <c r="A41" s="189"/>
      <c r="B41" s="139"/>
      <c r="C41" s="139"/>
      <c r="D41" s="170"/>
      <c r="E41" s="170"/>
      <c r="F41" s="139"/>
      <c r="G41" s="170"/>
      <c r="H41" s="190"/>
      <c r="I41" s="190"/>
      <c r="J41" s="184"/>
      <c r="K41" s="184"/>
      <c r="L41" s="184"/>
      <c r="M41" s="140"/>
    </row>
    <row r="42" spans="1:13" ht="12.7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</row>
    <row r="43" spans="1:13" ht="12.7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</row>
    <row r="44" spans="1:13" ht="12.75">
      <c r="A44" s="165"/>
      <c r="B44" s="141"/>
      <c r="C44" s="141"/>
      <c r="D44" s="166"/>
      <c r="E44" s="167"/>
      <c r="F44" s="167"/>
      <c r="G44" s="167"/>
      <c r="H44" s="168"/>
      <c r="I44" s="168"/>
      <c r="J44" s="166"/>
      <c r="K44" s="166"/>
      <c r="L44" s="166"/>
      <c r="M44" s="140"/>
    </row>
    <row r="45" spans="1:13" ht="12.75">
      <c r="A45" s="165"/>
      <c r="B45" s="141"/>
      <c r="C45" s="141"/>
      <c r="D45" s="166"/>
      <c r="E45" s="167"/>
      <c r="F45" s="167"/>
      <c r="G45" s="167"/>
      <c r="H45" s="168"/>
      <c r="I45" s="168"/>
      <c r="J45" s="166"/>
      <c r="K45" s="166"/>
      <c r="L45" s="166"/>
      <c r="M45" s="140"/>
    </row>
    <row r="46" spans="1:13" ht="12.75">
      <c r="A46" s="140"/>
      <c r="B46" s="141"/>
      <c r="C46" s="141"/>
      <c r="D46" s="183"/>
      <c r="E46" s="191"/>
      <c r="F46" s="191"/>
      <c r="G46" s="191"/>
      <c r="H46" s="191"/>
      <c r="I46" s="191"/>
      <c r="J46" s="191"/>
      <c r="K46" s="191"/>
      <c r="L46" s="191"/>
      <c r="M46" s="140"/>
    </row>
    <row r="47" spans="1:13" ht="12.75">
      <c r="A47" s="184"/>
      <c r="B47" s="183"/>
      <c r="C47" s="183"/>
      <c r="D47" s="183"/>
      <c r="E47" s="191"/>
      <c r="F47" s="191"/>
      <c r="G47" s="191"/>
      <c r="H47" s="191"/>
      <c r="I47" s="191"/>
      <c r="J47" s="191"/>
      <c r="K47" s="191"/>
      <c r="L47" s="191"/>
      <c r="M47" s="140"/>
    </row>
    <row r="48" spans="1:13" ht="12.75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40"/>
    </row>
    <row r="49" spans="1:13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40"/>
    </row>
    <row r="50" spans="1:13" ht="12.75">
      <c r="A50" s="184"/>
      <c r="B50" s="183"/>
      <c r="C50" s="184"/>
      <c r="D50" s="184"/>
      <c r="E50" s="184"/>
      <c r="F50" s="183"/>
      <c r="G50" s="183"/>
      <c r="H50" s="183"/>
      <c r="I50" s="183"/>
      <c r="J50" s="183"/>
      <c r="K50" s="183"/>
      <c r="L50" s="183"/>
      <c r="M50" s="140"/>
    </row>
    <row r="51" spans="1:13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40"/>
    </row>
    <row r="52" spans="1:13" ht="12.7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</row>
    <row r="53" spans="1:13" ht="12.7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3" ht="12.7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</row>
    <row r="55" spans="1:13" ht="12.75">
      <c r="A55" s="165"/>
      <c r="B55" s="141"/>
      <c r="C55" s="141"/>
      <c r="D55" s="166"/>
      <c r="E55" s="167"/>
      <c r="F55" s="167"/>
      <c r="G55" s="167"/>
      <c r="H55" s="168"/>
      <c r="I55" s="168"/>
      <c r="J55" s="166"/>
      <c r="K55" s="166"/>
      <c r="L55" s="166"/>
      <c r="M55" s="140"/>
    </row>
    <row r="56" spans="1:13" ht="12.75">
      <c r="A56" s="165"/>
      <c r="B56" s="141"/>
      <c r="C56" s="141"/>
      <c r="D56" s="166"/>
      <c r="E56" s="167"/>
      <c r="F56" s="167"/>
      <c r="G56" s="167"/>
      <c r="H56" s="168"/>
      <c r="I56" s="168"/>
      <c r="J56" s="166"/>
      <c r="K56" s="166"/>
      <c r="L56" s="166"/>
      <c r="M56" s="140"/>
    </row>
    <row r="57" spans="1:13" ht="12.75">
      <c r="A57" s="140"/>
      <c r="B57" s="141"/>
      <c r="C57" s="141"/>
      <c r="D57" s="183"/>
      <c r="E57" s="191"/>
      <c r="F57" s="191"/>
      <c r="G57" s="191"/>
      <c r="H57" s="191"/>
      <c r="I57" s="191"/>
      <c r="J57" s="191"/>
      <c r="K57" s="191"/>
      <c r="L57" s="191"/>
      <c r="M57" s="140"/>
    </row>
    <row r="58" spans="1:13" ht="12.75">
      <c r="A58" s="184"/>
      <c r="B58" s="183"/>
      <c r="C58" s="183"/>
      <c r="D58" s="183"/>
      <c r="E58" s="191"/>
      <c r="F58" s="191"/>
      <c r="G58" s="191"/>
      <c r="H58" s="191"/>
      <c r="I58" s="191"/>
      <c r="J58" s="191"/>
      <c r="K58" s="191"/>
      <c r="L58" s="191"/>
      <c r="M58" s="140"/>
    </row>
    <row r="59" spans="1:13" ht="12.75">
      <c r="A59" s="184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40"/>
    </row>
    <row r="60" spans="1:13" ht="12.75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40"/>
    </row>
    <row r="61" spans="1:13" ht="12.75">
      <c r="A61" s="184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40"/>
    </row>
    <row r="62" spans="1:13" ht="12.7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84"/>
      <c r="L62" s="184"/>
      <c r="M62" s="140"/>
    </row>
    <row r="63" spans="1:13" ht="12.7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</row>
    <row r="64" spans="1:13" ht="12.75">
      <c r="A64" s="140"/>
      <c r="B64" s="140"/>
      <c r="C64" s="141"/>
      <c r="D64" s="141"/>
      <c r="E64" s="139"/>
      <c r="F64" s="139"/>
      <c r="G64" s="139"/>
      <c r="H64" s="140"/>
      <c r="I64" s="140"/>
      <c r="J64" s="140"/>
      <c r="K64" s="140"/>
      <c r="L64" s="140"/>
      <c r="M64" s="140"/>
    </row>
    <row r="65" spans="1:13" ht="12.75">
      <c r="A65" s="140"/>
      <c r="B65" s="140"/>
      <c r="C65" s="139"/>
      <c r="D65" s="170"/>
      <c r="E65" s="170"/>
      <c r="F65" s="170"/>
      <c r="G65" s="170"/>
      <c r="H65" s="170"/>
      <c r="I65" s="170"/>
      <c r="J65" s="170"/>
      <c r="K65" s="170"/>
      <c r="L65" s="170"/>
      <c r="M65" s="140"/>
    </row>
    <row r="66" spans="1:13" ht="12.75">
      <c r="A66" s="140"/>
      <c r="B66" s="140"/>
      <c r="C66" s="139"/>
      <c r="D66" s="170"/>
      <c r="E66" s="170"/>
      <c r="F66" s="170"/>
      <c r="G66" s="170"/>
      <c r="H66" s="170"/>
      <c r="I66" s="170"/>
      <c r="J66" s="170"/>
      <c r="K66" s="170"/>
      <c r="L66" s="170"/>
      <c r="M66" s="140"/>
    </row>
    <row r="67" spans="1:13" ht="12.75">
      <c r="A67" s="140"/>
      <c r="B67" s="140"/>
      <c r="C67" s="139"/>
      <c r="D67" s="170"/>
      <c r="E67" s="170"/>
      <c r="F67" s="170"/>
      <c r="G67" s="170"/>
      <c r="H67" s="192"/>
      <c r="I67" s="192"/>
      <c r="J67" s="140"/>
      <c r="K67" s="140"/>
      <c r="L67" s="140"/>
      <c r="M67" s="140"/>
    </row>
    <row r="68" spans="1:13" ht="12.75">
      <c r="A68" s="140"/>
      <c r="B68" s="140"/>
      <c r="C68" s="141"/>
      <c r="D68" s="183"/>
      <c r="E68" s="183"/>
      <c r="F68" s="183"/>
      <c r="G68" s="183"/>
      <c r="H68" s="183"/>
      <c r="I68" s="183"/>
      <c r="J68" s="183"/>
      <c r="K68" s="183"/>
      <c r="L68" s="183"/>
      <c r="M68" s="140"/>
    </row>
    <row r="69" spans="1:13" ht="12.7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</row>
    <row r="70" spans="1:13" ht="12.7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</row>
    <row r="71" spans="1:13" ht="12.7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</row>
    <row r="72" spans="1:13" ht="12.7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</row>
    <row r="73" spans="1:13" ht="12.75">
      <c r="A73" s="187"/>
      <c r="B73" s="140"/>
      <c r="C73" s="187"/>
      <c r="D73" s="188"/>
      <c r="E73" s="188"/>
      <c r="F73" s="188"/>
      <c r="G73" s="188"/>
      <c r="H73" s="188"/>
      <c r="I73" s="188"/>
      <c r="J73" s="188"/>
      <c r="K73" s="188"/>
      <c r="L73" s="188"/>
      <c r="M73" s="140"/>
    </row>
    <row r="74" spans="1:13" ht="12.75">
      <c r="A74" s="165"/>
      <c r="B74" s="141"/>
      <c r="C74" s="141"/>
      <c r="D74" s="166"/>
      <c r="E74" s="167"/>
      <c r="F74" s="167"/>
      <c r="G74" s="167"/>
      <c r="H74" s="168"/>
      <c r="I74" s="168"/>
      <c r="J74" s="166"/>
      <c r="K74" s="166"/>
      <c r="L74" s="166"/>
      <c r="M74" s="140"/>
    </row>
    <row r="75" spans="1:13" ht="12.75">
      <c r="A75" s="165"/>
      <c r="B75" s="141"/>
      <c r="C75" s="141"/>
      <c r="D75" s="166"/>
      <c r="E75" s="167"/>
      <c r="F75" s="167"/>
      <c r="G75" s="167"/>
      <c r="H75" s="168"/>
      <c r="I75" s="168"/>
      <c r="J75" s="166"/>
      <c r="K75" s="166"/>
      <c r="L75" s="166"/>
      <c r="M75" s="140"/>
    </row>
    <row r="76" spans="1:13" ht="12.75">
      <c r="A76" s="189"/>
      <c r="B76" s="139"/>
      <c r="C76" s="139"/>
      <c r="D76" s="170"/>
      <c r="E76" s="170"/>
      <c r="F76" s="139"/>
      <c r="G76" s="170"/>
      <c r="H76" s="190"/>
      <c r="I76" s="190"/>
      <c r="J76" s="184"/>
      <c r="K76" s="184"/>
      <c r="L76" s="184"/>
      <c r="M76" s="140"/>
    </row>
    <row r="77" spans="1:13" ht="12.7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</row>
    <row r="78" spans="1:13" ht="12.7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</row>
    <row r="79" spans="1:13" ht="12.75">
      <c r="A79" s="165"/>
      <c r="B79" s="141"/>
      <c r="C79" s="141"/>
      <c r="D79" s="166"/>
      <c r="E79" s="167"/>
      <c r="F79" s="167"/>
      <c r="G79" s="167"/>
      <c r="H79" s="168"/>
      <c r="I79" s="168"/>
      <c r="J79" s="166"/>
      <c r="K79" s="166"/>
      <c r="L79" s="166"/>
      <c r="M79" s="140"/>
    </row>
    <row r="80" spans="1:13" ht="12.75">
      <c r="A80" s="165"/>
      <c r="B80" s="141"/>
      <c r="C80" s="141"/>
      <c r="D80" s="166"/>
      <c r="E80" s="167"/>
      <c r="F80" s="167"/>
      <c r="G80" s="167"/>
      <c r="H80" s="168"/>
      <c r="I80" s="168"/>
      <c r="J80" s="166"/>
      <c r="K80" s="166"/>
      <c r="L80" s="166"/>
      <c r="M80" s="140"/>
    </row>
    <row r="81" spans="1:13" ht="12.75">
      <c r="A81" s="140"/>
      <c r="B81" s="141"/>
      <c r="C81" s="141"/>
      <c r="D81" s="183"/>
      <c r="E81" s="191"/>
      <c r="F81" s="191"/>
      <c r="G81" s="191"/>
      <c r="H81" s="191"/>
      <c r="I81" s="191"/>
      <c r="J81" s="191"/>
      <c r="K81" s="191"/>
      <c r="L81" s="191"/>
      <c r="M81" s="140"/>
    </row>
    <row r="82" spans="1:13" ht="12.75">
      <c r="A82" s="184"/>
      <c r="B82" s="183"/>
      <c r="C82" s="183"/>
      <c r="D82" s="183"/>
      <c r="E82" s="191"/>
      <c r="F82" s="191"/>
      <c r="G82" s="191"/>
      <c r="H82" s="191"/>
      <c r="I82" s="191"/>
      <c r="J82" s="191"/>
      <c r="K82" s="191"/>
      <c r="L82" s="191"/>
      <c r="M82" s="140"/>
    </row>
    <row r="83" spans="1:13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40"/>
    </row>
    <row r="84" spans="1:13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40"/>
    </row>
    <row r="85" spans="1:13" ht="12.75">
      <c r="A85" s="184"/>
      <c r="B85" s="183"/>
      <c r="C85" s="184"/>
      <c r="D85" s="184"/>
      <c r="E85" s="184"/>
      <c r="F85" s="183"/>
      <c r="G85" s="183"/>
      <c r="H85" s="183"/>
      <c r="I85" s="183"/>
      <c r="J85" s="185"/>
      <c r="K85" s="185"/>
      <c r="L85" s="185"/>
      <c r="M85" s="140"/>
    </row>
    <row r="86" spans="1:13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40"/>
    </row>
    <row r="87" spans="1:13" ht="12.7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</row>
    <row r="88" spans="1:13" ht="12.7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</row>
    <row r="89" spans="1:13" ht="12.7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</row>
    <row r="90" spans="1:13" ht="12.75">
      <c r="A90" s="165"/>
      <c r="B90" s="141"/>
      <c r="C90" s="141"/>
      <c r="D90" s="166"/>
      <c r="E90" s="167"/>
      <c r="F90" s="167"/>
      <c r="G90" s="167"/>
      <c r="H90" s="168"/>
      <c r="I90" s="168"/>
      <c r="J90" s="166"/>
      <c r="K90" s="166"/>
      <c r="L90" s="166"/>
      <c r="M90" s="140"/>
    </row>
    <row r="91" spans="1:13" ht="12.75">
      <c r="A91" s="165"/>
      <c r="B91" s="141"/>
      <c r="C91" s="141"/>
      <c r="D91" s="166"/>
      <c r="E91" s="167"/>
      <c r="F91" s="167"/>
      <c r="G91" s="167"/>
      <c r="H91" s="168"/>
      <c r="I91" s="168"/>
      <c r="J91" s="166"/>
      <c r="K91" s="166"/>
      <c r="L91" s="166"/>
      <c r="M91" s="140"/>
    </row>
    <row r="92" spans="1:13" ht="12.75">
      <c r="A92" s="140"/>
      <c r="B92" s="141"/>
      <c r="C92" s="141"/>
      <c r="D92" s="183"/>
      <c r="E92" s="191"/>
      <c r="F92" s="191"/>
      <c r="G92" s="191"/>
      <c r="H92" s="191"/>
      <c r="I92" s="191"/>
      <c r="J92" s="191"/>
      <c r="K92" s="191"/>
      <c r="L92" s="191"/>
      <c r="M92" s="140"/>
    </row>
    <row r="93" spans="1:13" ht="12.75">
      <c r="A93" s="184"/>
      <c r="B93" s="183"/>
      <c r="C93" s="183"/>
      <c r="D93" s="183"/>
      <c r="E93" s="191"/>
      <c r="F93" s="191"/>
      <c r="G93" s="191"/>
      <c r="H93" s="191"/>
      <c r="I93" s="191"/>
      <c r="J93" s="191"/>
      <c r="K93" s="191"/>
      <c r="L93" s="191"/>
      <c r="M93" s="140"/>
    </row>
    <row r="94" spans="1:13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40"/>
    </row>
    <row r="95" spans="1:13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40"/>
    </row>
    <row r="96" spans="1:13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40"/>
    </row>
    <row r="97" spans="1:13" ht="12.7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84"/>
      <c r="L97" s="184"/>
      <c r="M97" s="140"/>
    </row>
    <row r="98" spans="1:13" ht="12.7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</row>
    <row r="99" spans="1:13" ht="12.75">
      <c r="A99" s="140"/>
      <c r="B99" s="140"/>
      <c r="C99" s="141"/>
      <c r="D99" s="141"/>
      <c r="E99" s="139"/>
      <c r="F99" s="139"/>
      <c r="G99" s="139"/>
      <c r="H99" s="140"/>
      <c r="I99" s="140"/>
      <c r="J99" s="140"/>
      <c r="K99" s="140"/>
      <c r="L99" s="140"/>
      <c r="M99" s="140"/>
    </row>
    <row r="100" spans="1:13" ht="12.75">
      <c r="A100" s="140"/>
      <c r="B100" s="140"/>
      <c r="C100" s="139"/>
      <c r="D100" s="170"/>
      <c r="E100" s="170"/>
      <c r="F100" s="170"/>
      <c r="G100" s="170"/>
      <c r="H100" s="170"/>
      <c r="I100" s="170"/>
      <c r="J100" s="170"/>
      <c r="K100" s="170"/>
      <c r="L100" s="170"/>
      <c r="M100" s="140"/>
    </row>
    <row r="101" spans="1:13" ht="12.75">
      <c r="A101" s="140"/>
      <c r="B101" s="140"/>
      <c r="C101" s="139"/>
      <c r="D101" s="170"/>
      <c r="E101" s="170"/>
      <c r="F101" s="170"/>
      <c r="G101" s="170"/>
      <c r="H101" s="170"/>
      <c r="I101" s="170"/>
      <c r="J101" s="170"/>
      <c r="K101" s="170"/>
      <c r="L101" s="170"/>
      <c r="M101" s="140"/>
    </row>
    <row r="102" spans="1:13" ht="12.75">
      <c r="A102" s="140"/>
      <c r="B102" s="140"/>
      <c r="C102" s="139"/>
      <c r="D102" s="170"/>
      <c r="E102" s="170"/>
      <c r="F102" s="170"/>
      <c r="G102" s="170"/>
      <c r="H102" s="192"/>
      <c r="I102" s="192"/>
      <c r="J102" s="140"/>
      <c r="K102" s="140"/>
      <c r="L102" s="140"/>
      <c r="M102" s="140"/>
    </row>
    <row r="103" spans="1:13" ht="12.75">
      <c r="A103" s="140"/>
      <c r="B103" s="140"/>
      <c r="C103" s="141"/>
      <c r="D103" s="183"/>
      <c r="E103" s="183"/>
      <c r="F103" s="183"/>
      <c r="G103" s="183"/>
      <c r="H103" s="183"/>
      <c r="I103" s="183"/>
      <c r="J103" s="183"/>
      <c r="K103" s="183"/>
      <c r="L103" s="183"/>
      <c r="M103" s="140"/>
    </row>
    <row r="104" spans="1:13" ht="12.7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</row>
    <row r="105" spans="1:13" ht="12.7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</row>
    <row r="106" spans="1:13" ht="12.7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</row>
    <row r="107" spans="1:13" ht="12.7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</row>
    <row r="108" spans="1:13" ht="12.7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</row>
    <row r="109" spans="1:13" ht="12.7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</row>
    <row r="110" spans="1:13" ht="12.75">
      <c r="A110" s="187"/>
      <c r="B110" s="140"/>
      <c r="C110" s="187"/>
      <c r="D110" s="188"/>
      <c r="E110" s="188"/>
      <c r="F110" s="188"/>
      <c r="G110" s="188"/>
      <c r="H110" s="188"/>
      <c r="I110" s="188"/>
      <c r="J110" s="188"/>
      <c r="K110" s="188"/>
      <c r="L110" s="188"/>
      <c r="M110" s="140"/>
    </row>
    <row r="111" spans="1:13" ht="12.75">
      <c r="A111" s="165"/>
      <c r="B111" s="141"/>
      <c r="C111" s="141"/>
      <c r="D111" s="166"/>
      <c r="E111" s="167"/>
      <c r="F111" s="167"/>
      <c r="G111" s="167"/>
      <c r="H111" s="168"/>
      <c r="I111" s="168"/>
      <c r="J111" s="166"/>
      <c r="K111" s="166"/>
      <c r="L111" s="166"/>
      <c r="M111" s="140"/>
    </row>
    <row r="112" spans="1:13" ht="12.75">
      <c r="A112" s="165"/>
      <c r="B112" s="141"/>
      <c r="C112" s="141"/>
      <c r="D112" s="166"/>
      <c r="E112" s="167"/>
      <c r="F112" s="167"/>
      <c r="G112" s="167"/>
      <c r="H112" s="168"/>
      <c r="I112" s="168"/>
      <c r="J112" s="166"/>
      <c r="K112" s="166"/>
      <c r="L112" s="166"/>
      <c r="M112" s="140"/>
    </row>
    <row r="113" spans="1:13" ht="12.75">
      <c r="A113" s="189"/>
      <c r="B113" s="139"/>
      <c r="C113" s="139"/>
      <c r="D113" s="170"/>
      <c r="E113" s="170"/>
      <c r="F113" s="170"/>
      <c r="G113" s="170"/>
      <c r="H113" s="190"/>
      <c r="I113" s="190"/>
      <c r="J113" s="184"/>
      <c r="K113" s="184"/>
      <c r="L113" s="184"/>
      <c r="M113" s="140"/>
    </row>
    <row r="114" spans="1:13" ht="12.7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</row>
    <row r="115" spans="1:13" ht="12.7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</row>
    <row r="116" spans="1:13" ht="12.75">
      <c r="A116" s="165"/>
      <c r="B116" s="141"/>
      <c r="C116" s="141"/>
      <c r="D116" s="166"/>
      <c r="E116" s="167"/>
      <c r="F116" s="167"/>
      <c r="G116" s="167"/>
      <c r="H116" s="168"/>
      <c r="I116" s="168"/>
      <c r="J116" s="166"/>
      <c r="K116" s="166"/>
      <c r="L116" s="166"/>
      <c r="M116" s="140"/>
    </row>
    <row r="117" spans="1:13" ht="12.75">
      <c r="A117" s="165"/>
      <c r="B117" s="141"/>
      <c r="C117" s="141"/>
      <c r="D117" s="166"/>
      <c r="E117" s="167"/>
      <c r="F117" s="167"/>
      <c r="G117" s="167"/>
      <c r="H117" s="168"/>
      <c r="I117" s="168"/>
      <c r="J117" s="166"/>
      <c r="K117" s="166"/>
      <c r="L117" s="166"/>
      <c r="M117" s="140"/>
    </row>
    <row r="118" spans="1:13" ht="12.75">
      <c r="A118" s="140"/>
      <c r="B118" s="141"/>
      <c r="C118" s="141"/>
      <c r="D118" s="183"/>
      <c r="E118" s="191"/>
      <c r="F118" s="191"/>
      <c r="G118" s="191"/>
      <c r="H118" s="191"/>
      <c r="I118" s="191"/>
      <c r="J118" s="191"/>
      <c r="K118" s="191"/>
      <c r="L118" s="191"/>
      <c r="M118" s="140"/>
    </row>
    <row r="119" spans="1:13" ht="12.75">
      <c r="A119" s="184"/>
      <c r="B119" s="183"/>
      <c r="C119" s="183"/>
      <c r="D119" s="183"/>
      <c r="E119" s="191"/>
      <c r="F119" s="191"/>
      <c r="G119" s="191"/>
      <c r="H119" s="191"/>
      <c r="I119" s="191"/>
      <c r="J119" s="191"/>
      <c r="K119" s="191"/>
      <c r="L119" s="191"/>
      <c r="M119" s="140"/>
    </row>
    <row r="120" spans="1:13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40"/>
    </row>
    <row r="121" spans="1:13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40"/>
    </row>
    <row r="122" spans="1:13" ht="12.75">
      <c r="A122" s="184"/>
      <c r="B122" s="183"/>
      <c r="C122" s="184"/>
      <c r="D122" s="184"/>
      <c r="E122" s="184"/>
      <c r="F122" s="183"/>
      <c r="G122" s="183"/>
      <c r="H122" s="183"/>
      <c r="I122" s="183"/>
      <c r="J122" s="185"/>
      <c r="K122" s="185"/>
      <c r="L122" s="185"/>
      <c r="M122" s="140"/>
    </row>
    <row r="123" spans="1:13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40"/>
    </row>
    <row r="124" spans="1:13" ht="12.7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</row>
    <row r="125" spans="1:13" ht="12.7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</row>
    <row r="126" spans="1:13" ht="12.7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</row>
    <row r="127" spans="1:13" ht="12.75">
      <c r="A127" s="165"/>
      <c r="B127" s="141"/>
      <c r="C127" s="141"/>
      <c r="D127" s="166"/>
      <c r="E127" s="167"/>
      <c r="F127" s="167"/>
      <c r="G127" s="167"/>
      <c r="H127" s="168"/>
      <c r="I127" s="168"/>
      <c r="J127" s="166"/>
      <c r="K127" s="166"/>
      <c r="L127" s="166"/>
      <c r="M127" s="140"/>
    </row>
    <row r="128" spans="1:13" ht="12.7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</row>
    <row r="129" spans="1:13" ht="12.75">
      <c r="A129" s="187"/>
      <c r="B129" s="140"/>
      <c r="C129" s="187"/>
      <c r="D129" s="188"/>
      <c r="E129" s="188"/>
      <c r="F129" s="188"/>
      <c r="G129" s="188"/>
      <c r="H129" s="188"/>
      <c r="I129" s="188"/>
      <c r="J129" s="188"/>
      <c r="K129" s="188"/>
      <c r="L129" s="188"/>
      <c r="M129" s="140"/>
    </row>
    <row r="130" spans="1:13" ht="12.75">
      <c r="A130" s="165"/>
      <c r="B130" s="141"/>
      <c r="C130" s="141"/>
      <c r="D130" s="166"/>
      <c r="E130" s="167"/>
      <c r="F130" s="167"/>
      <c r="G130" s="167"/>
      <c r="H130" s="168"/>
      <c r="I130" s="168"/>
      <c r="J130" s="166"/>
      <c r="K130" s="166"/>
      <c r="L130" s="166"/>
      <c r="M130" s="140"/>
    </row>
    <row r="131" spans="1:13" ht="12.75">
      <c r="A131" s="165"/>
      <c r="B131" s="141"/>
      <c r="C131" s="141"/>
      <c r="D131" s="166"/>
      <c r="E131" s="167"/>
      <c r="F131" s="167"/>
      <c r="G131" s="167"/>
      <c r="H131" s="168"/>
      <c r="I131" s="168"/>
      <c r="J131" s="166"/>
      <c r="K131" s="166"/>
      <c r="L131" s="166"/>
      <c r="M131" s="140"/>
    </row>
    <row r="132" spans="1:13" ht="12.75">
      <c r="A132" s="189"/>
      <c r="B132" s="139"/>
      <c r="C132" s="139"/>
      <c r="D132" s="170"/>
      <c r="E132" s="170"/>
      <c r="F132" s="170"/>
      <c r="G132" s="170"/>
      <c r="H132" s="190"/>
      <c r="I132" s="190"/>
      <c r="J132" s="184"/>
      <c r="K132" s="184"/>
      <c r="L132" s="184"/>
      <c r="M132" s="140"/>
    </row>
    <row r="133" spans="1:13" ht="12.7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</row>
    <row r="134" spans="1:13" ht="12.7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</row>
    <row r="135" spans="1:13" ht="12.75">
      <c r="A135" s="165"/>
      <c r="B135" s="141"/>
      <c r="C135" s="141"/>
      <c r="D135" s="166"/>
      <c r="E135" s="167"/>
      <c r="F135" s="167"/>
      <c r="G135" s="167"/>
      <c r="H135" s="168"/>
      <c r="I135" s="168"/>
      <c r="J135" s="166"/>
      <c r="K135" s="166"/>
      <c r="L135" s="166"/>
      <c r="M135" s="140"/>
    </row>
    <row r="136" spans="1:13" ht="12.75">
      <c r="A136" s="165"/>
      <c r="B136" s="141"/>
      <c r="C136" s="141"/>
      <c r="D136" s="166"/>
      <c r="E136" s="167"/>
      <c r="F136" s="167"/>
      <c r="G136" s="167"/>
      <c r="H136" s="168"/>
      <c r="I136" s="168"/>
      <c r="J136" s="166"/>
      <c r="K136" s="166"/>
      <c r="L136" s="166"/>
      <c r="M136" s="140"/>
    </row>
    <row r="137" spans="1:13" ht="12.75">
      <c r="A137" s="140"/>
      <c r="B137" s="141"/>
      <c r="C137" s="141"/>
      <c r="D137" s="183"/>
      <c r="E137" s="191"/>
      <c r="F137" s="191"/>
      <c r="G137" s="191"/>
      <c r="H137" s="191"/>
      <c r="I137" s="191"/>
      <c r="J137" s="191"/>
      <c r="K137" s="191"/>
      <c r="L137" s="191"/>
      <c r="M137" s="140"/>
    </row>
    <row r="138" spans="1:13" ht="12.75">
      <c r="A138" s="184"/>
      <c r="B138" s="183"/>
      <c r="C138" s="183"/>
      <c r="D138" s="183"/>
      <c r="E138" s="191"/>
      <c r="F138" s="191"/>
      <c r="G138" s="191"/>
      <c r="H138" s="191"/>
      <c r="I138" s="191"/>
      <c r="J138" s="191"/>
      <c r="K138" s="191"/>
      <c r="L138" s="191"/>
      <c r="M138" s="140"/>
    </row>
    <row r="139" spans="1:13" ht="12.75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40"/>
    </row>
    <row r="140" spans="1:13" ht="12.75">
      <c r="A140" s="184"/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40"/>
    </row>
    <row r="141" spans="1:13" ht="12.75">
      <c r="A141" s="184"/>
      <c r="B141" s="183"/>
      <c r="C141" s="184"/>
      <c r="D141" s="184"/>
      <c r="E141" s="184"/>
      <c r="F141" s="183"/>
      <c r="G141" s="183"/>
      <c r="H141" s="183"/>
      <c r="I141" s="183"/>
      <c r="J141" s="185"/>
      <c r="K141" s="185"/>
      <c r="L141" s="185"/>
      <c r="M141" s="140"/>
    </row>
    <row r="142" spans="1:13" ht="12.75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40"/>
    </row>
    <row r="143" spans="1:13" ht="12.7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</row>
    <row r="144" spans="1:13" ht="12.7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</row>
    <row r="145" spans="1:13" ht="12.7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</row>
    <row r="146" spans="1:13" ht="12.75">
      <c r="A146" s="140"/>
      <c r="B146" s="140"/>
      <c r="C146" s="141"/>
      <c r="D146" s="141"/>
      <c r="E146" s="139"/>
      <c r="F146" s="193"/>
      <c r="G146" s="193"/>
      <c r="H146" s="140"/>
      <c r="I146" s="140"/>
      <c r="J146" s="140"/>
      <c r="K146" s="140"/>
      <c r="L146" s="140"/>
      <c r="M146" s="140"/>
    </row>
    <row r="147" spans="1:13" ht="12.75">
      <c r="A147" s="140"/>
      <c r="B147" s="140"/>
      <c r="C147" s="139"/>
      <c r="D147" s="139"/>
      <c r="E147" s="139"/>
      <c r="F147" s="193"/>
      <c r="G147" s="193"/>
      <c r="H147" s="188"/>
      <c r="I147" s="188"/>
      <c r="J147" s="188"/>
      <c r="K147" s="188"/>
      <c r="L147" s="188"/>
      <c r="M147" s="140"/>
    </row>
    <row r="148" spans="1:13" ht="12.75">
      <c r="A148" s="140"/>
      <c r="B148" s="140"/>
      <c r="C148" s="139"/>
      <c r="D148" s="139"/>
      <c r="E148" s="139"/>
      <c r="F148" s="193"/>
      <c r="G148" s="193"/>
      <c r="H148" s="190"/>
      <c r="I148" s="190"/>
      <c r="J148" s="140"/>
      <c r="K148" s="140"/>
      <c r="L148" s="140"/>
      <c r="M148" s="140"/>
    </row>
    <row r="149" spans="1:13" ht="12.75">
      <c r="A149" s="140"/>
      <c r="B149" s="140"/>
      <c r="C149" s="141"/>
      <c r="D149" s="141"/>
      <c r="E149" s="141"/>
      <c r="F149" s="194"/>
      <c r="G149" s="194"/>
      <c r="H149" s="142"/>
      <c r="I149" s="142"/>
      <c r="J149" s="195"/>
      <c r="K149" s="195"/>
      <c r="L149" s="195"/>
      <c r="M149" s="140"/>
    </row>
    <row r="150" spans="1:13" ht="12.7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</row>
    <row r="151" spans="1:13" ht="12.7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</row>
    <row r="152" spans="1:13" ht="12.7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</row>
    <row r="153" spans="1:13" ht="12.75">
      <c r="A153" s="187"/>
      <c r="B153" s="140"/>
      <c r="C153" s="187"/>
      <c r="D153" s="188"/>
      <c r="E153" s="188"/>
      <c r="F153" s="188"/>
      <c r="G153" s="188"/>
      <c r="H153" s="188"/>
      <c r="I153" s="188"/>
      <c r="J153" s="188"/>
      <c r="K153" s="188"/>
      <c r="L153" s="188"/>
      <c r="M153" s="140"/>
    </row>
    <row r="154" spans="1:13" ht="12.75">
      <c r="A154" s="165"/>
      <c r="B154" s="141"/>
      <c r="C154" s="141"/>
      <c r="D154" s="166"/>
      <c r="E154" s="167"/>
      <c r="F154" s="167"/>
      <c r="G154" s="167"/>
      <c r="H154" s="168"/>
      <c r="I154" s="168"/>
      <c r="J154" s="166"/>
      <c r="K154" s="166"/>
      <c r="L154" s="166"/>
      <c r="M154" s="140"/>
    </row>
    <row r="155" spans="1:13" ht="12.75">
      <c r="A155" s="165"/>
      <c r="B155" s="141"/>
      <c r="C155" s="141"/>
      <c r="D155" s="166"/>
      <c r="E155" s="167"/>
      <c r="F155" s="167"/>
      <c r="G155" s="167"/>
      <c r="H155" s="168"/>
      <c r="I155" s="168"/>
      <c r="J155" s="166"/>
      <c r="K155" s="166"/>
      <c r="L155" s="166"/>
      <c r="M155" s="140"/>
    </row>
    <row r="156" spans="1:13" ht="12.75">
      <c r="A156" s="189"/>
      <c r="B156" s="139"/>
      <c r="C156" s="139"/>
      <c r="D156" s="170"/>
      <c r="E156" s="170"/>
      <c r="F156" s="139"/>
      <c r="G156" s="170"/>
      <c r="H156" s="190"/>
      <c r="I156" s="190"/>
      <c r="J156" s="184"/>
      <c r="K156" s="184"/>
      <c r="L156" s="184"/>
      <c r="M156" s="140"/>
    </row>
    <row r="157" spans="1:13" ht="12.7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</row>
    <row r="158" spans="1:13" ht="12.7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</row>
    <row r="159" spans="1:13" ht="12.75">
      <c r="A159" s="165"/>
      <c r="B159" s="141"/>
      <c r="C159" s="141"/>
      <c r="D159" s="166"/>
      <c r="E159" s="167"/>
      <c r="F159" s="167"/>
      <c r="G159" s="167"/>
      <c r="H159" s="168"/>
      <c r="I159" s="168"/>
      <c r="J159" s="166"/>
      <c r="K159" s="166"/>
      <c r="L159" s="166"/>
      <c r="M159" s="140"/>
    </row>
    <row r="160" spans="1:13" ht="12.75">
      <c r="A160" s="165"/>
      <c r="B160" s="141"/>
      <c r="C160" s="141"/>
      <c r="D160" s="166"/>
      <c r="E160" s="167"/>
      <c r="F160" s="167"/>
      <c r="G160" s="167"/>
      <c r="H160" s="168"/>
      <c r="I160" s="168"/>
      <c r="J160" s="166"/>
      <c r="K160" s="166"/>
      <c r="L160" s="166"/>
      <c r="M160" s="140"/>
    </row>
    <row r="161" spans="1:13" ht="12.75">
      <c r="A161" s="140"/>
      <c r="B161" s="141"/>
      <c r="C161" s="141"/>
      <c r="D161" s="183"/>
      <c r="E161" s="191"/>
      <c r="F161" s="191"/>
      <c r="G161" s="191"/>
      <c r="H161" s="191"/>
      <c r="I161" s="191"/>
      <c r="J161" s="191"/>
      <c r="K161" s="191"/>
      <c r="L161" s="191"/>
      <c r="M161" s="140"/>
    </row>
    <row r="162" spans="1:13" ht="12.75">
      <c r="A162" s="184"/>
      <c r="B162" s="183"/>
      <c r="C162" s="183"/>
      <c r="D162" s="183"/>
      <c r="E162" s="191"/>
      <c r="F162" s="191"/>
      <c r="G162" s="191"/>
      <c r="H162" s="191"/>
      <c r="I162" s="191"/>
      <c r="J162" s="191"/>
      <c r="K162" s="191"/>
      <c r="L162" s="191"/>
      <c r="M162" s="140"/>
    </row>
    <row r="163" spans="1:13" ht="12.75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40"/>
    </row>
    <row r="164" spans="1:13" ht="12.75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40"/>
    </row>
    <row r="165" spans="1:13" ht="12.75">
      <c r="A165" s="184"/>
      <c r="B165" s="183"/>
      <c r="C165" s="184"/>
      <c r="D165" s="184"/>
      <c r="E165" s="184"/>
      <c r="F165" s="183"/>
      <c r="G165" s="183"/>
      <c r="H165" s="183"/>
      <c r="I165" s="183"/>
      <c r="J165" s="185"/>
      <c r="K165" s="185"/>
      <c r="L165" s="185"/>
      <c r="M165" s="140"/>
    </row>
    <row r="166" spans="1:13" ht="12.75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40"/>
    </row>
    <row r="167" spans="1:13" ht="12.7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</row>
    <row r="168" spans="1:13" ht="12.7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</row>
    <row r="169" spans="1:13" ht="12.7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</row>
    <row r="170" spans="1:13" ht="12.7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</row>
    <row r="171" spans="1:13" ht="12.7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</row>
    <row r="172" spans="1:13" ht="12.75">
      <c r="A172" s="165"/>
      <c r="B172" s="141"/>
      <c r="C172" s="141"/>
      <c r="D172" s="166"/>
      <c r="E172" s="167"/>
      <c r="F172" s="167"/>
      <c r="G172" s="167"/>
      <c r="H172" s="168"/>
      <c r="I172" s="168"/>
      <c r="J172" s="166"/>
      <c r="K172" s="166"/>
      <c r="L172" s="166"/>
      <c r="M172" s="140"/>
    </row>
    <row r="173" spans="1:13" ht="12.75">
      <c r="A173" s="165"/>
      <c r="B173" s="141"/>
      <c r="C173" s="141"/>
      <c r="D173" s="166"/>
      <c r="E173" s="167"/>
      <c r="F173" s="167"/>
      <c r="G173" s="167"/>
      <c r="H173" s="168"/>
      <c r="I173" s="168"/>
      <c r="J173" s="166"/>
      <c r="K173" s="166"/>
      <c r="L173" s="166"/>
      <c r="M173" s="140"/>
    </row>
    <row r="174" spans="1:13" ht="12.75">
      <c r="A174" s="140"/>
      <c r="B174" s="141"/>
      <c r="C174" s="141"/>
      <c r="D174" s="183"/>
      <c r="E174" s="191"/>
      <c r="F174" s="191"/>
      <c r="G174" s="191"/>
      <c r="H174" s="191"/>
      <c r="I174" s="191"/>
      <c r="J174" s="191"/>
      <c r="K174" s="191"/>
      <c r="L174" s="191"/>
      <c r="M174" s="140"/>
    </row>
    <row r="175" spans="1:13" ht="12.75">
      <c r="A175" s="184"/>
      <c r="B175" s="183"/>
      <c r="C175" s="183"/>
      <c r="D175" s="183"/>
      <c r="E175" s="191"/>
      <c r="F175" s="191"/>
      <c r="G175" s="191"/>
      <c r="H175" s="191"/>
      <c r="I175" s="191"/>
      <c r="J175" s="191"/>
      <c r="K175" s="191"/>
      <c r="L175" s="191"/>
      <c r="M175" s="140"/>
    </row>
    <row r="176" spans="1:13" ht="12.75">
      <c r="A176" s="184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40"/>
    </row>
    <row r="177" spans="1:13" ht="12.75">
      <c r="A177" s="184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40"/>
    </row>
    <row r="178" spans="1:13" ht="12.75">
      <c r="A178" s="184"/>
      <c r="B178" s="183"/>
      <c r="C178" s="184"/>
      <c r="D178" s="184"/>
      <c r="E178" s="184"/>
      <c r="F178" s="183"/>
      <c r="G178" s="183"/>
      <c r="H178" s="183"/>
      <c r="I178" s="183"/>
      <c r="J178" s="185"/>
      <c r="K178" s="185"/>
      <c r="L178" s="185"/>
      <c r="M178" s="140"/>
    </row>
    <row r="179" spans="1:13" ht="12.75">
      <c r="A179" s="184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40"/>
    </row>
    <row r="180" spans="1:13" ht="12.7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</row>
    <row r="181" spans="1:13" ht="12.7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</row>
    <row r="182" spans="1:13" ht="12.7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</row>
    <row r="183" spans="1:13" ht="12.7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</row>
    <row r="184" spans="1:13" ht="12.75">
      <c r="A184" s="165"/>
      <c r="B184" s="141"/>
      <c r="C184" s="141"/>
      <c r="D184" s="166"/>
      <c r="E184" s="167"/>
      <c r="F184" s="167"/>
      <c r="G184" s="167"/>
      <c r="H184" s="168"/>
      <c r="I184" s="168"/>
      <c r="J184" s="166"/>
      <c r="K184" s="166"/>
      <c r="L184" s="166"/>
      <c r="M184" s="140"/>
    </row>
    <row r="185" spans="1:13" ht="12.75">
      <c r="A185" s="165"/>
      <c r="B185" s="141"/>
      <c r="C185" s="141"/>
      <c r="D185" s="166"/>
      <c r="E185" s="167"/>
      <c r="F185" s="167"/>
      <c r="G185" s="167"/>
      <c r="H185" s="168"/>
      <c r="I185" s="168"/>
      <c r="J185" s="166"/>
      <c r="K185" s="166"/>
      <c r="L185" s="166"/>
      <c r="M185" s="140"/>
    </row>
    <row r="186" spans="1:13" ht="12.75">
      <c r="A186" s="140"/>
      <c r="B186" s="141"/>
      <c r="C186" s="141"/>
      <c r="D186" s="183"/>
      <c r="E186" s="191"/>
      <c r="F186" s="191"/>
      <c r="G186" s="191"/>
      <c r="H186" s="191"/>
      <c r="I186" s="191"/>
      <c r="J186" s="191"/>
      <c r="K186" s="191"/>
      <c r="L186" s="191"/>
      <c r="M186" s="140"/>
    </row>
    <row r="187" spans="1:13" ht="12.75">
      <c r="A187" s="184"/>
      <c r="B187" s="183"/>
      <c r="C187" s="183"/>
      <c r="D187" s="183"/>
      <c r="E187" s="191"/>
      <c r="F187" s="191"/>
      <c r="G187" s="191"/>
      <c r="H187" s="191"/>
      <c r="I187" s="191"/>
      <c r="J187" s="191"/>
      <c r="K187" s="191"/>
      <c r="L187" s="191"/>
      <c r="M187" s="140"/>
    </row>
    <row r="188" spans="1:13" ht="12.75">
      <c r="A188" s="184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40"/>
    </row>
    <row r="189" spans="1:13" ht="12.75">
      <c r="A189" s="184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40"/>
    </row>
    <row r="190" spans="1:13" ht="12.75">
      <c r="A190" s="184"/>
      <c r="B190" s="183"/>
      <c r="C190" s="184"/>
      <c r="D190" s="184"/>
      <c r="E190" s="184"/>
      <c r="F190" s="183"/>
      <c r="G190" s="183"/>
      <c r="H190" s="183"/>
      <c r="I190" s="183"/>
      <c r="J190" s="185"/>
      <c r="K190" s="185"/>
      <c r="L190" s="185"/>
      <c r="M190" s="140"/>
    </row>
    <row r="191" spans="1:13" ht="12.75">
      <c r="A191" s="184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40"/>
    </row>
    <row r="192" spans="1:13" ht="12.7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</row>
    <row r="193" spans="1:13" ht="12.7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</row>
    <row r="194" spans="1:13" ht="12.75">
      <c r="A194" s="140"/>
      <c r="B194" s="140"/>
      <c r="C194" s="184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</row>
    <row r="195" spans="1:13" ht="12.75">
      <c r="A195" s="140"/>
      <c r="B195" s="140"/>
      <c r="C195" s="141"/>
      <c r="D195" s="141"/>
      <c r="E195" s="139"/>
      <c r="F195" s="193"/>
      <c r="G195" s="193"/>
      <c r="H195" s="140"/>
      <c r="I195" s="140"/>
      <c r="J195" s="140"/>
      <c r="K195" s="140"/>
      <c r="L195" s="140"/>
      <c r="M195" s="140"/>
    </row>
    <row r="196" spans="1:13" ht="12.75">
      <c r="A196" s="140"/>
      <c r="B196" s="140"/>
      <c r="C196" s="139"/>
      <c r="D196" s="139"/>
      <c r="E196" s="139"/>
      <c r="F196" s="169"/>
      <c r="G196" s="169"/>
      <c r="H196" s="169"/>
      <c r="I196" s="169"/>
      <c r="J196" s="169"/>
      <c r="K196" s="169"/>
      <c r="L196" s="169"/>
      <c r="M196" s="140"/>
    </row>
    <row r="197" spans="1:13" ht="12.75">
      <c r="A197" s="140"/>
      <c r="B197" s="140"/>
      <c r="C197" s="139"/>
      <c r="D197" s="139"/>
      <c r="E197" s="139"/>
      <c r="F197" s="169"/>
      <c r="G197" s="169"/>
      <c r="H197" s="169"/>
      <c r="I197" s="169"/>
      <c r="J197" s="169"/>
      <c r="K197" s="169"/>
      <c r="L197" s="169"/>
      <c r="M197" s="140"/>
    </row>
    <row r="198" spans="1:13" ht="12.75">
      <c r="A198" s="140"/>
      <c r="B198" s="140"/>
      <c r="C198" s="141"/>
      <c r="D198" s="141"/>
      <c r="E198" s="141"/>
      <c r="F198" s="183"/>
      <c r="G198" s="183"/>
      <c r="H198" s="196"/>
      <c r="I198" s="196"/>
      <c r="J198" s="196"/>
      <c r="K198" s="196"/>
      <c r="L198" s="196"/>
      <c r="M198" s="140"/>
    </row>
    <row r="199" spans="1:13" ht="12.7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</row>
    <row r="200" spans="1:13" ht="12.7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</row>
    <row r="201" spans="1:13" ht="12.7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</row>
    <row r="202" spans="1:13" ht="12.75">
      <c r="A202" s="165"/>
      <c r="B202" s="141"/>
      <c r="C202" s="141"/>
      <c r="D202" s="166"/>
      <c r="E202" s="167"/>
      <c r="F202" s="167"/>
      <c r="G202" s="167"/>
      <c r="H202" s="168"/>
      <c r="I202" s="168"/>
      <c r="J202" s="166"/>
      <c r="K202" s="166"/>
      <c r="L202" s="166"/>
      <c r="M202" s="140"/>
    </row>
    <row r="203" spans="1:13" ht="12.75">
      <c r="A203" s="165"/>
      <c r="B203" s="141"/>
      <c r="C203" s="141"/>
      <c r="D203" s="166"/>
      <c r="E203" s="167"/>
      <c r="F203" s="167"/>
      <c r="G203" s="167"/>
      <c r="H203" s="168"/>
      <c r="I203" s="168"/>
      <c r="J203" s="166"/>
      <c r="K203" s="166"/>
      <c r="L203" s="166"/>
      <c r="M203" s="140"/>
    </row>
    <row r="204" spans="1:13" ht="12.75">
      <c r="A204" s="140"/>
      <c r="B204" s="141"/>
      <c r="C204" s="141"/>
      <c r="D204" s="183"/>
      <c r="E204" s="191"/>
      <c r="F204" s="191"/>
      <c r="G204" s="191"/>
      <c r="H204" s="191"/>
      <c r="I204" s="191"/>
      <c r="J204" s="191"/>
      <c r="K204" s="191"/>
      <c r="L204" s="191"/>
      <c r="M204" s="140"/>
    </row>
    <row r="205" spans="1:13" ht="12.75">
      <c r="A205" s="184"/>
      <c r="B205" s="183"/>
      <c r="C205" s="183"/>
      <c r="D205" s="183"/>
      <c r="E205" s="191"/>
      <c r="F205" s="191"/>
      <c r="G205" s="191"/>
      <c r="H205" s="191"/>
      <c r="I205" s="191"/>
      <c r="J205" s="191"/>
      <c r="K205" s="191"/>
      <c r="L205" s="191"/>
      <c r="M205" s="140"/>
    </row>
    <row r="206" spans="1:13" ht="12.75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40"/>
    </row>
    <row r="207" spans="1:13" ht="12.75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40"/>
    </row>
    <row r="208" spans="1:13" ht="12.75">
      <c r="A208" s="184"/>
      <c r="B208" s="183"/>
      <c r="C208" s="184"/>
      <c r="D208" s="184"/>
      <c r="E208" s="184"/>
      <c r="F208" s="183"/>
      <c r="G208" s="183"/>
      <c r="H208" s="183"/>
      <c r="I208" s="183"/>
      <c r="J208" s="185"/>
      <c r="K208" s="185"/>
      <c r="L208" s="185"/>
      <c r="M208" s="140"/>
    </row>
    <row r="209" spans="1:13" ht="12.75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40"/>
    </row>
    <row r="210" spans="1:13" ht="12.7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</row>
    <row r="211" spans="1:13" ht="12.7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</row>
    <row r="212" spans="1:13" ht="12.7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</row>
    <row r="213" spans="1:13" ht="12.7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</row>
    <row r="214" spans="1:13" ht="12.7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</row>
    <row r="215" spans="1:13" ht="12.7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</row>
    <row r="216" spans="1:13" ht="12.7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</row>
    <row r="217" spans="1:13" ht="12.7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</row>
    <row r="218" spans="1:13" ht="12.7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</row>
    <row r="219" spans="1:13" ht="12.75">
      <c r="A219" s="165"/>
      <c r="B219" s="141"/>
      <c r="C219" s="141"/>
      <c r="D219" s="166"/>
      <c r="E219" s="167"/>
      <c r="F219" s="167"/>
      <c r="G219" s="167"/>
      <c r="H219" s="168"/>
      <c r="I219" s="168"/>
      <c r="J219" s="166"/>
      <c r="K219" s="166"/>
      <c r="L219" s="166"/>
      <c r="M219" s="140"/>
    </row>
    <row r="220" spans="1:13" ht="12.75">
      <c r="A220" s="165"/>
      <c r="B220" s="141"/>
      <c r="C220" s="141"/>
      <c r="D220" s="166"/>
      <c r="E220" s="167"/>
      <c r="F220" s="167"/>
      <c r="G220" s="167"/>
      <c r="H220" s="168"/>
      <c r="I220" s="168"/>
      <c r="J220" s="166"/>
      <c r="K220" s="166"/>
      <c r="L220" s="166"/>
      <c r="M220" s="140"/>
    </row>
    <row r="221" spans="1:13" ht="12.75">
      <c r="A221" s="140"/>
      <c r="B221" s="141"/>
      <c r="C221" s="141"/>
      <c r="D221" s="183"/>
      <c r="E221" s="191"/>
      <c r="F221" s="191"/>
      <c r="G221" s="191"/>
      <c r="H221" s="191"/>
      <c r="I221" s="191"/>
      <c r="J221" s="191"/>
      <c r="K221" s="191"/>
      <c r="L221" s="191"/>
      <c r="M221" s="140"/>
    </row>
    <row r="222" spans="1:13" ht="12.75">
      <c r="A222" s="184"/>
      <c r="B222" s="183"/>
      <c r="C222" s="183"/>
      <c r="D222" s="183"/>
      <c r="E222" s="191"/>
      <c r="F222" s="191"/>
      <c r="G222" s="191"/>
      <c r="H222" s="191"/>
      <c r="I222" s="191"/>
      <c r="J222" s="191"/>
      <c r="K222" s="191"/>
      <c r="L222" s="191"/>
      <c r="M222" s="140"/>
    </row>
    <row r="223" spans="1:13" ht="12.75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</row>
    <row r="224" spans="1:13" ht="12.75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40"/>
    </row>
    <row r="225" spans="1:13" ht="12.75">
      <c r="A225" s="184"/>
      <c r="B225" s="183"/>
      <c r="C225" s="184"/>
      <c r="D225" s="184"/>
      <c r="E225" s="184"/>
      <c r="F225" s="183"/>
      <c r="G225" s="183"/>
      <c r="H225" s="183"/>
      <c r="I225" s="183"/>
      <c r="J225" s="185"/>
      <c r="K225" s="185"/>
      <c r="L225" s="185"/>
      <c r="M225" s="185"/>
    </row>
    <row r="226" spans="1:13" ht="12.75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</row>
    <row r="227" spans="1:13" ht="12.75">
      <c r="A227" s="140"/>
      <c r="B227" s="140"/>
      <c r="C227" s="140"/>
      <c r="D227" s="140"/>
      <c r="E227" s="140"/>
      <c r="F227" s="184"/>
      <c r="G227" s="140"/>
      <c r="H227" s="140"/>
      <c r="I227" s="140"/>
      <c r="J227" s="140"/>
      <c r="K227" s="140"/>
      <c r="L227" s="140"/>
      <c r="M227" s="140"/>
    </row>
    <row r="228" spans="1:13" ht="12.7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</row>
    <row r="229" spans="1:13" ht="12.75">
      <c r="A229" s="140"/>
      <c r="B229" s="140"/>
      <c r="C229" s="184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</row>
    <row r="230" spans="1:13" ht="12.75">
      <c r="A230" s="140"/>
      <c r="B230" s="140"/>
      <c r="C230" s="141"/>
      <c r="D230" s="141"/>
      <c r="E230" s="139"/>
      <c r="F230" s="193"/>
      <c r="G230" s="193"/>
      <c r="H230" s="140"/>
      <c r="I230" s="140"/>
      <c r="J230" s="140"/>
      <c r="K230" s="140"/>
      <c r="L230" s="140"/>
      <c r="M230" s="140"/>
    </row>
    <row r="231" spans="1:13" ht="12.75">
      <c r="A231" s="140"/>
      <c r="B231" s="140"/>
      <c r="C231" s="139"/>
      <c r="D231" s="139"/>
      <c r="E231" s="139"/>
      <c r="F231" s="169"/>
      <c r="G231" s="169"/>
      <c r="H231" s="169"/>
      <c r="I231" s="169"/>
      <c r="J231" s="169"/>
      <c r="K231" s="169"/>
      <c r="L231" s="169"/>
      <c r="M231" s="140"/>
    </row>
    <row r="232" spans="1:13" ht="12.75">
      <c r="A232" s="140"/>
      <c r="B232" s="140"/>
      <c r="C232" s="139"/>
      <c r="D232" s="139"/>
      <c r="E232" s="139"/>
      <c r="F232" s="169"/>
      <c r="G232" s="169"/>
      <c r="H232" s="169"/>
      <c r="I232" s="169"/>
      <c r="J232" s="169"/>
      <c r="K232" s="169"/>
      <c r="L232" s="169"/>
      <c r="M232" s="140"/>
    </row>
    <row r="233" spans="1:13" ht="12.75">
      <c r="A233" s="140"/>
      <c r="B233" s="140"/>
      <c r="C233" s="141"/>
      <c r="D233" s="141"/>
      <c r="E233" s="141"/>
      <c r="F233" s="183"/>
      <c r="G233" s="183"/>
      <c r="H233" s="196"/>
      <c r="I233" s="196"/>
      <c r="J233" s="196"/>
      <c r="K233" s="196"/>
      <c r="L233" s="196"/>
      <c r="M233" s="140"/>
    </row>
    <row r="234" spans="1:13" ht="12.7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</row>
    <row r="235" spans="1:13" ht="12.7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</row>
    <row r="236" spans="1:13" ht="12.75">
      <c r="A236" s="140"/>
      <c r="B236" s="140"/>
      <c r="C236" s="140"/>
      <c r="D236" s="141"/>
      <c r="E236" s="141"/>
      <c r="F236" s="141"/>
      <c r="G236" s="141"/>
      <c r="H236" s="141"/>
      <c r="I236" s="197"/>
      <c r="J236" s="197"/>
      <c r="K236" s="140"/>
      <c r="L236" s="140"/>
      <c r="M236" s="140"/>
    </row>
    <row r="237" spans="1:13" ht="12.75">
      <c r="A237" s="140"/>
      <c r="B237" s="140"/>
      <c r="C237" s="140"/>
      <c r="D237" s="141"/>
      <c r="E237" s="141"/>
      <c r="F237" s="141"/>
      <c r="G237" s="141"/>
      <c r="H237" s="141"/>
      <c r="I237" s="197"/>
      <c r="J237" s="197"/>
      <c r="K237" s="140"/>
      <c r="L237" s="140"/>
      <c r="M237" s="140"/>
    </row>
    <row r="238" spans="1:13" ht="12.75">
      <c r="A238" s="140"/>
      <c r="B238" s="140"/>
      <c r="C238" s="139"/>
      <c r="D238" s="139"/>
      <c r="E238" s="139"/>
      <c r="F238" s="198"/>
      <c r="G238" s="198"/>
      <c r="H238" s="198"/>
      <c r="I238" s="199"/>
      <c r="J238" s="199"/>
      <c r="K238" s="140"/>
      <c r="L238" s="140"/>
      <c r="M238" s="140"/>
    </row>
    <row r="239" spans="1:13" ht="12.75">
      <c r="A239" s="140"/>
      <c r="B239" s="140"/>
      <c r="C239" s="141"/>
      <c r="D239" s="141"/>
      <c r="E239" s="166"/>
      <c r="F239" s="167"/>
      <c r="G239" s="167"/>
      <c r="H239" s="167"/>
      <c r="I239" s="168"/>
      <c r="J239" s="166"/>
      <c r="K239" s="166"/>
      <c r="L239" s="166"/>
      <c r="M239" s="166"/>
    </row>
    <row r="240" spans="1:13" ht="12.75">
      <c r="A240" s="140"/>
      <c r="B240" s="140"/>
      <c r="C240" s="141"/>
      <c r="D240" s="141"/>
      <c r="E240" s="166"/>
      <c r="F240" s="167"/>
      <c r="G240" s="167"/>
      <c r="H240" s="167"/>
      <c r="I240" s="168"/>
      <c r="J240" s="166"/>
      <c r="K240" s="166"/>
      <c r="L240" s="166"/>
      <c r="M240" s="166"/>
    </row>
    <row r="241" spans="1:13" ht="12.75">
      <c r="A241" s="140"/>
      <c r="B241" s="140"/>
      <c r="C241" s="139"/>
      <c r="D241" s="139"/>
      <c r="E241" s="169"/>
      <c r="F241" s="169"/>
      <c r="G241" s="169"/>
      <c r="H241" s="169"/>
      <c r="I241" s="169"/>
      <c r="J241" s="169"/>
      <c r="K241" s="169"/>
      <c r="L241" s="169"/>
      <c r="M241" s="169"/>
    </row>
    <row r="242" spans="1:13" ht="12.75">
      <c r="A242" s="140"/>
      <c r="B242" s="140"/>
      <c r="C242" s="139"/>
      <c r="D242" s="139"/>
      <c r="E242" s="169"/>
      <c r="F242" s="169"/>
      <c r="G242" s="169"/>
      <c r="H242" s="169"/>
      <c r="I242" s="169"/>
      <c r="J242" s="169"/>
      <c r="K242" s="169"/>
      <c r="L242" s="169"/>
      <c r="M242" s="169"/>
    </row>
    <row r="243" spans="1:13" ht="12.75">
      <c r="A243" s="140"/>
      <c r="B243" s="140"/>
      <c r="C243" s="139"/>
      <c r="D243" s="139"/>
      <c r="E243" s="169"/>
      <c r="F243" s="169"/>
      <c r="G243" s="169"/>
      <c r="H243" s="169"/>
      <c r="I243" s="169"/>
      <c r="J243" s="169"/>
      <c r="K243" s="169"/>
      <c r="L243" s="169"/>
      <c r="M243" s="169"/>
    </row>
    <row r="244" spans="1:13" ht="12.75">
      <c r="A244" s="140"/>
      <c r="B244" s="140"/>
      <c r="C244" s="139"/>
      <c r="D244" s="139"/>
      <c r="E244" s="169"/>
      <c r="F244" s="169"/>
      <c r="G244" s="169"/>
      <c r="H244" s="169"/>
      <c r="I244" s="169"/>
      <c r="J244" s="169"/>
      <c r="K244" s="169"/>
      <c r="L244" s="169"/>
      <c r="M244" s="169"/>
    </row>
    <row r="245" spans="1:13" ht="12.75">
      <c r="A245" s="140"/>
      <c r="B245" s="140"/>
      <c r="C245" s="139"/>
      <c r="D245" s="139"/>
      <c r="E245" s="170"/>
      <c r="F245" s="170"/>
      <c r="G245" s="170"/>
      <c r="H245" s="170"/>
      <c r="I245" s="170"/>
      <c r="J245" s="170"/>
      <c r="K245" s="170"/>
      <c r="L245" s="170"/>
      <c r="M245" s="170"/>
    </row>
    <row r="246" spans="1:13" ht="12.75">
      <c r="A246" s="140"/>
      <c r="B246" s="140"/>
      <c r="C246" s="139"/>
      <c r="D246" s="141"/>
      <c r="E246" s="169"/>
      <c r="F246" s="169"/>
      <c r="G246" s="169"/>
      <c r="H246" s="169"/>
      <c r="I246" s="169"/>
      <c r="J246" s="169"/>
      <c r="K246" s="169"/>
      <c r="L246" s="169"/>
      <c r="M246" s="169"/>
    </row>
    <row r="247" spans="1:13" ht="12.75">
      <c r="A247" s="140"/>
      <c r="B247" s="140"/>
      <c r="C247" s="139"/>
      <c r="D247" s="139"/>
      <c r="E247" s="139"/>
      <c r="F247" s="139"/>
      <c r="G247" s="139"/>
      <c r="H247" s="139"/>
      <c r="I247" s="190"/>
      <c r="J247" s="190"/>
      <c r="K247" s="139"/>
      <c r="L247" s="140"/>
      <c r="M247" s="140"/>
    </row>
    <row r="248" spans="1:13" ht="12.75">
      <c r="A248" s="140"/>
      <c r="B248" s="140"/>
      <c r="C248" s="141"/>
      <c r="D248" s="141"/>
      <c r="E248" s="200"/>
      <c r="F248" s="200"/>
      <c r="G248" s="200"/>
      <c r="H248" s="200"/>
      <c r="I248" s="200"/>
      <c r="J248" s="200"/>
      <c r="K248" s="200"/>
      <c r="L248" s="200"/>
      <c r="M248" s="171"/>
    </row>
    <row r="249" spans="1:13" ht="12.7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</row>
    <row r="250" spans="1:13" ht="12.7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</row>
    <row r="251" spans="1:13" ht="12.7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</row>
    <row r="252" spans="1:13" ht="12.7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</row>
    <row r="253" spans="1:13" ht="12.75">
      <c r="A253" s="140"/>
      <c r="B253" s="140"/>
      <c r="C253" s="201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</row>
    <row r="254" spans="1:13" ht="12.7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</row>
    <row r="255" spans="1:13" ht="12.75">
      <c r="A255" s="140"/>
      <c r="B255" s="140"/>
      <c r="C255" s="141"/>
      <c r="D255" s="140"/>
      <c r="E255" s="140"/>
      <c r="F255" s="167"/>
      <c r="G255" s="167"/>
      <c r="H255" s="167"/>
      <c r="I255" s="168"/>
      <c r="J255" s="166"/>
      <c r="K255" s="166"/>
      <c r="L255" s="166"/>
      <c r="M255" s="140"/>
    </row>
    <row r="256" spans="1:13" ht="12.75">
      <c r="A256" s="140"/>
      <c r="B256" s="140"/>
      <c r="C256" s="141"/>
      <c r="D256" s="140"/>
      <c r="E256" s="140"/>
      <c r="F256" s="167"/>
      <c r="G256" s="167"/>
      <c r="H256" s="167"/>
      <c r="I256" s="168"/>
      <c r="J256" s="166"/>
      <c r="K256" s="166"/>
      <c r="L256" s="166"/>
      <c r="M256" s="140"/>
    </row>
    <row r="257" spans="1:13" ht="12.75">
      <c r="A257" s="140"/>
      <c r="B257" s="140"/>
      <c r="C257" s="139"/>
      <c r="D257" s="140"/>
      <c r="E257" s="140"/>
      <c r="F257" s="202"/>
      <c r="G257" s="202"/>
      <c r="H257" s="202"/>
      <c r="I257" s="202"/>
      <c r="J257" s="202"/>
      <c r="K257" s="202"/>
      <c r="L257" s="202"/>
      <c r="M257" s="140"/>
    </row>
    <row r="258" spans="1:13" ht="12.75">
      <c r="A258" s="140"/>
      <c r="B258" s="140"/>
      <c r="C258" s="139"/>
      <c r="D258" s="140"/>
      <c r="E258" s="140"/>
      <c r="F258" s="202"/>
      <c r="G258" s="202"/>
      <c r="H258" s="202"/>
      <c r="I258" s="202"/>
      <c r="J258" s="202"/>
      <c r="K258" s="202"/>
      <c r="L258" s="202"/>
      <c r="M258" s="140"/>
    </row>
    <row r="259" spans="1:13" ht="12.75">
      <c r="A259" s="140"/>
      <c r="B259" s="140"/>
      <c r="C259" s="139"/>
      <c r="D259" s="140"/>
      <c r="E259" s="140"/>
      <c r="F259" s="202"/>
      <c r="G259" s="202"/>
      <c r="H259" s="202"/>
      <c r="I259" s="202"/>
      <c r="J259" s="202"/>
      <c r="K259" s="202"/>
      <c r="L259" s="202"/>
      <c r="M259" s="140"/>
    </row>
    <row r="260" spans="1:13" ht="12.75">
      <c r="A260" s="140"/>
      <c r="B260" s="140"/>
      <c r="C260" s="139"/>
      <c r="D260" s="140"/>
      <c r="E260" s="140"/>
      <c r="F260" s="202"/>
      <c r="G260" s="202"/>
      <c r="H260" s="202"/>
      <c r="I260" s="202"/>
      <c r="J260" s="202"/>
      <c r="K260" s="202"/>
      <c r="L260" s="202"/>
      <c r="M260" s="140"/>
    </row>
    <row r="261" spans="1:13" ht="12.75">
      <c r="A261" s="140"/>
      <c r="B261" s="140"/>
      <c r="C261" s="139"/>
      <c r="D261" s="140"/>
      <c r="E261" s="140"/>
      <c r="F261" s="202"/>
      <c r="G261" s="202"/>
      <c r="H261" s="202"/>
      <c r="I261" s="202"/>
      <c r="J261" s="202"/>
      <c r="K261" s="202"/>
      <c r="L261" s="202"/>
      <c r="M261" s="140"/>
    </row>
    <row r="262" spans="1:13" ht="12.75">
      <c r="A262" s="140"/>
      <c r="B262" s="140"/>
      <c r="C262" s="139"/>
      <c r="D262" s="140"/>
      <c r="E262" s="140"/>
      <c r="F262" s="202"/>
      <c r="G262" s="202"/>
      <c r="H262" s="202"/>
      <c r="I262" s="202"/>
      <c r="J262" s="202"/>
      <c r="K262" s="202"/>
      <c r="L262" s="202"/>
      <c r="M262" s="140"/>
    </row>
    <row r="263" spans="1:13" ht="12.75">
      <c r="A263" s="140"/>
      <c r="B263" s="140"/>
      <c r="C263" s="139"/>
      <c r="D263" s="140"/>
      <c r="E263" s="140"/>
      <c r="F263" s="202"/>
      <c r="G263" s="202"/>
      <c r="H263" s="202"/>
      <c r="I263" s="202"/>
      <c r="J263" s="202"/>
      <c r="K263" s="202"/>
      <c r="L263" s="202"/>
      <c r="M263" s="140"/>
    </row>
    <row r="264" spans="1:13" ht="12.75">
      <c r="A264" s="140"/>
      <c r="B264" s="140"/>
      <c r="C264" s="139"/>
      <c r="D264" s="140"/>
      <c r="E264" s="140"/>
      <c r="F264" s="202"/>
      <c r="G264" s="202"/>
      <c r="H264" s="202"/>
      <c r="I264" s="202"/>
      <c r="J264" s="202"/>
      <c r="K264" s="202"/>
      <c r="L264" s="202"/>
      <c r="M264" s="140"/>
    </row>
    <row r="265" spans="1:13" ht="12.75">
      <c r="A265" s="140"/>
      <c r="B265" s="140"/>
      <c r="C265" s="141"/>
      <c r="D265" s="140"/>
      <c r="E265" s="140"/>
      <c r="F265" s="171"/>
      <c r="G265" s="171"/>
      <c r="H265" s="171"/>
      <c r="I265" s="171"/>
      <c r="J265" s="171"/>
      <c r="K265" s="171"/>
      <c r="L265" s="171"/>
      <c r="M265" s="140"/>
    </row>
    <row r="266" spans="1:13" ht="12.7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</row>
    <row r="267" spans="1:13" ht="12.7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</row>
    <row r="268" spans="1:13" ht="12.75">
      <c r="A268" s="140"/>
      <c r="B268" s="140"/>
      <c r="C268" s="201"/>
      <c r="D268" s="140"/>
      <c r="E268" s="140"/>
      <c r="F268" s="171"/>
      <c r="G268" s="171"/>
      <c r="H268" s="171"/>
      <c r="I268" s="171"/>
      <c r="J268" s="171"/>
      <c r="K268" s="171"/>
      <c r="L268" s="171"/>
      <c r="M268" s="140"/>
    </row>
    <row r="269" spans="1:13" ht="12.75">
      <c r="A269" s="140"/>
      <c r="B269" s="140"/>
      <c r="C269" s="201"/>
      <c r="D269" s="140"/>
      <c r="E269" s="140"/>
      <c r="F269" s="202"/>
      <c r="G269" s="202"/>
      <c r="H269" s="202"/>
      <c r="I269" s="202"/>
      <c r="J269" s="202"/>
      <c r="K269" s="202"/>
      <c r="L269" s="202"/>
      <c r="M269" s="140"/>
    </row>
    <row r="270" spans="1:13" ht="12.75">
      <c r="A270" s="140"/>
      <c r="B270" s="140"/>
      <c r="C270" s="186"/>
      <c r="D270" s="186"/>
      <c r="E270" s="186"/>
      <c r="F270" s="171"/>
      <c r="G270" s="171"/>
      <c r="H270" s="171"/>
      <c r="I270" s="171"/>
      <c r="J270" s="171"/>
      <c r="K270" s="171"/>
      <c r="L270" s="171"/>
      <c r="M270" s="140"/>
    </row>
    <row r="271" spans="1:13" ht="12.7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</row>
    <row r="272" spans="1:13" ht="12.7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</row>
    <row r="273" spans="1:13" ht="12.7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</row>
    <row r="274" spans="1:13" ht="12.7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</row>
    <row r="275" spans="1:13" ht="12.75">
      <c r="A275" s="140"/>
      <c r="B275" s="140"/>
      <c r="C275" s="201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</row>
    <row r="276" spans="1:13" ht="12.7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</row>
    <row r="277" spans="1:13" ht="12.75">
      <c r="A277" s="140"/>
      <c r="B277" s="140"/>
      <c r="C277" s="139"/>
      <c r="D277" s="190"/>
      <c r="E277" s="190"/>
      <c r="F277" s="202"/>
      <c r="G277" s="202"/>
      <c r="H277" s="202"/>
      <c r="I277" s="202"/>
      <c r="J277" s="202"/>
      <c r="K277" s="202"/>
      <c r="L277" s="202"/>
      <c r="M277" s="140"/>
    </row>
    <row r="278" spans="1:13" ht="12.75">
      <c r="A278" s="140"/>
      <c r="B278" s="140"/>
      <c r="C278" s="139"/>
      <c r="D278" s="190"/>
      <c r="E278" s="190"/>
      <c r="F278" s="202"/>
      <c r="G278" s="202"/>
      <c r="H278" s="202"/>
      <c r="I278" s="202"/>
      <c r="J278" s="202"/>
      <c r="K278" s="202"/>
      <c r="L278" s="202"/>
      <c r="M278" s="140"/>
    </row>
    <row r="279" spans="1:13" ht="12.75">
      <c r="A279" s="140"/>
      <c r="B279" s="140"/>
      <c r="C279" s="139"/>
      <c r="D279" s="190"/>
      <c r="E279" s="190"/>
      <c r="F279" s="202"/>
      <c r="G279" s="202"/>
      <c r="H279" s="202"/>
      <c r="I279" s="202"/>
      <c r="J279" s="202"/>
      <c r="K279" s="202"/>
      <c r="L279" s="202"/>
      <c r="M279" s="140"/>
    </row>
    <row r="280" spans="1:13" ht="12.75">
      <c r="A280" s="140"/>
      <c r="B280" s="140"/>
      <c r="C280" s="139"/>
      <c r="D280" s="190"/>
      <c r="E280" s="190"/>
      <c r="F280" s="202"/>
      <c r="G280" s="202"/>
      <c r="H280" s="202"/>
      <c r="I280" s="202"/>
      <c r="J280" s="202"/>
      <c r="K280" s="202"/>
      <c r="L280" s="202"/>
      <c r="M280" s="140"/>
    </row>
    <row r="281" spans="1:13" ht="12.75">
      <c r="A281" s="140"/>
      <c r="B281" s="140"/>
      <c r="C281" s="139"/>
      <c r="D281" s="190"/>
      <c r="E281" s="190"/>
      <c r="F281" s="202"/>
      <c r="G281" s="202"/>
      <c r="H281" s="202"/>
      <c r="I281" s="202"/>
      <c r="J281" s="202"/>
      <c r="K281" s="202"/>
      <c r="L281" s="202"/>
      <c r="M281" s="140"/>
    </row>
    <row r="282" spans="1:13" ht="12.75">
      <c r="A282" s="140"/>
      <c r="B282" s="140"/>
      <c r="C282" s="139"/>
      <c r="D282" s="190"/>
      <c r="E282" s="190"/>
      <c r="F282" s="202"/>
      <c r="G282" s="202"/>
      <c r="H282" s="202"/>
      <c r="I282" s="202"/>
      <c r="J282" s="202"/>
      <c r="K282" s="202"/>
      <c r="L282" s="202"/>
      <c r="M282" s="140"/>
    </row>
    <row r="283" spans="1:13" ht="12.75">
      <c r="A283" s="140"/>
      <c r="B283" s="140"/>
      <c r="C283" s="139"/>
      <c r="D283" s="190"/>
      <c r="E283" s="190"/>
      <c r="F283" s="202"/>
      <c r="G283" s="202"/>
      <c r="H283" s="202"/>
      <c r="I283" s="202"/>
      <c r="J283" s="202"/>
      <c r="K283" s="202"/>
      <c r="L283" s="202"/>
      <c r="M283" s="140"/>
    </row>
    <row r="284" spans="1:13" ht="12.75">
      <c r="A284" s="140"/>
      <c r="B284" s="140"/>
      <c r="C284" s="139"/>
      <c r="D284" s="190"/>
      <c r="E284" s="190"/>
      <c r="F284" s="202"/>
      <c r="G284" s="202"/>
      <c r="H284" s="202"/>
      <c r="I284" s="202"/>
      <c r="J284" s="202"/>
      <c r="K284" s="202"/>
      <c r="L284" s="202"/>
      <c r="M284" s="140"/>
    </row>
    <row r="285" spans="1:13" ht="12.75">
      <c r="A285" s="140"/>
      <c r="B285" s="140"/>
      <c r="C285" s="139"/>
      <c r="D285" s="190"/>
      <c r="E285" s="190"/>
      <c r="F285" s="202"/>
      <c r="G285" s="202"/>
      <c r="H285" s="202"/>
      <c r="I285" s="202"/>
      <c r="J285" s="202"/>
      <c r="K285" s="202"/>
      <c r="L285" s="202"/>
      <c r="M285" s="140"/>
    </row>
    <row r="286" spans="1:13" ht="12.75">
      <c r="A286" s="140"/>
      <c r="B286" s="140"/>
      <c r="C286" s="139"/>
      <c r="D286" s="190"/>
      <c r="E286" s="190"/>
      <c r="F286" s="202"/>
      <c r="G286" s="202"/>
      <c r="H286" s="202"/>
      <c r="I286" s="202"/>
      <c r="J286" s="202"/>
      <c r="K286" s="202"/>
      <c r="L286" s="202"/>
      <c r="M286" s="140"/>
    </row>
    <row r="287" spans="1:13" ht="12.75">
      <c r="A287" s="140"/>
      <c r="B287" s="140"/>
      <c r="C287" s="139"/>
      <c r="D287" s="190"/>
      <c r="E287" s="190"/>
      <c r="F287" s="202"/>
      <c r="G287" s="190"/>
      <c r="H287" s="190"/>
      <c r="I287" s="190"/>
      <c r="J287" s="190"/>
      <c r="K287" s="190"/>
      <c r="L287" s="190"/>
      <c r="M287" s="140"/>
    </row>
    <row r="288" spans="1:13" ht="12.75">
      <c r="A288" s="140"/>
      <c r="B288" s="140"/>
      <c r="C288" s="142"/>
      <c r="D288" s="142"/>
      <c r="E288" s="142"/>
      <c r="F288" s="171"/>
      <c r="G288" s="171"/>
      <c r="H288" s="171"/>
      <c r="I288" s="171"/>
      <c r="J288" s="171"/>
      <c r="K288" s="171"/>
      <c r="L288" s="171"/>
      <c r="M288" s="140"/>
    </row>
    <row r="289" spans="1:13" ht="12.7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</row>
    <row r="290" spans="1:13" ht="12.7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</row>
    <row r="291" spans="1:13" ht="12.7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</row>
    <row r="292" spans="1:13" ht="12.7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</row>
    <row r="293" spans="1:13" ht="12.7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</row>
    <row r="294" spans="1:13" ht="12.7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</row>
    <row r="295" spans="1:13" ht="12.7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</row>
    <row r="296" spans="1:13" ht="12.7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</row>
    <row r="297" spans="1:13" ht="12.7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</row>
    <row r="298" spans="1:13" ht="12.7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</row>
    <row r="299" spans="1:13" ht="12.7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</row>
    <row r="300" spans="1:13" ht="12.7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</row>
    <row r="301" spans="1:13" ht="12.7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</row>
    <row r="302" spans="1:13" ht="12.7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</row>
    <row r="303" spans="1:13" ht="12.7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</row>
    <row r="304" spans="1:13" ht="12.7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</row>
    <row r="305" spans="1:13" ht="12.7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</row>
    <row r="306" spans="1:13" ht="12.7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Kapasova Silvia</cp:lastModifiedBy>
  <cp:lastPrinted>2017-11-29T07:49:55Z</cp:lastPrinted>
  <dcterms:created xsi:type="dcterms:W3CDTF">2009-09-14T12:08:02Z</dcterms:created>
  <dcterms:modified xsi:type="dcterms:W3CDTF">2017-12-06T10:15:41Z</dcterms:modified>
  <cp:category/>
  <cp:version/>
  <cp:contentType/>
  <cp:contentStatus/>
</cp:coreProperties>
</file>