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.kapasova\Documents\EKONOMIKA\MsZ Stupava\ROK 2017\MsZ_14_12_2017\Rozpocet_2018_2020\Bod_c_8_Rozpocet_2018_2020_RO_PO-Mesto_Navrh\"/>
    </mc:Choice>
  </mc:AlternateContent>
  <bookViews>
    <workbookView xWindow="0" yWindow="0" windowWidth="11970" windowHeight="13260"/>
  </bookViews>
  <sheets>
    <sheet name="Rozpocet" sheetId="1" r:id="rId1"/>
    <sheet name="roky 2015_2016" sheetId="2" r:id="rId2"/>
  </sheets>
  <definedNames>
    <definedName name="_xlnm.Print_Area" localSheetId="0">Rozpocet!$A$1:$J$277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9" i="1" l="1"/>
  <c r="K69" i="1"/>
  <c r="L69" i="1"/>
  <c r="L87" i="1"/>
  <c r="M87" i="1"/>
  <c r="L90" i="1"/>
  <c r="M90" i="1"/>
  <c r="L95" i="1"/>
  <c r="M97" i="1"/>
  <c r="M95" i="1" s="1"/>
  <c r="M75" i="1"/>
  <c r="M77" i="1"/>
  <c r="K78" i="1" l="1"/>
  <c r="F268" i="1" l="1"/>
  <c r="G268" i="1"/>
  <c r="H268" i="1"/>
  <c r="F269" i="1"/>
  <c r="G269" i="1"/>
  <c r="H269" i="1"/>
  <c r="F270" i="1"/>
  <c r="G270" i="1"/>
  <c r="H270" i="1"/>
  <c r="J269" i="1"/>
  <c r="K269" i="1"/>
  <c r="L269" i="1"/>
  <c r="M269" i="1"/>
  <c r="F265" i="1"/>
  <c r="G265" i="1"/>
  <c r="H265" i="1"/>
  <c r="F266" i="1"/>
  <c r="G266" i="1"/>
  <c r="H266" i="1"/>
  <c r="I269" i="1"/>
  <c r="I254" i="1"/>
  <c r="I270" i="1" s="1"/>
  <c r="J254" i="1"/>
  <c r="J270" i="1" s="1"/>
  <c r="K254" i="1"/>
  <c r="K270" i="1" s="1"/>
  <c r="L254" i="1"/>
  <c r="L270" i="1" s="1"/>
  <c r="M254" i="1"/>
  <c r="M270" i="1" s="1"/>
  <c r="I252" i="1"/>
  <c r="I266" i="1" s="1"/>
  <c r="J252" i="1"/>
  <c r="J266" i="1" s="1"/>
  <c r="K252" i="1"/>
  <c r="K266" i="1" s="1"/>
  <c r="L252" i="1"/>
  <c r="L266" i="1" s="1"/>
  <c r="M252" i="1"/>
  <c r="M266" i="1" s="1"/>
  <c r="I233" i="1"/>
  <c r="I268" i="1" s="1"/>
  <c r="J233" i="1"/>
  <c r="J268" i="1" s="1"/>
  <c r="K233" i="1"/>
  <c r="K268" i="1" s="1"/>
  <c r="K271" i="1" s="1"/>
  <c r="L233" i="1"/>
  <c r="L268" i="1" s="1"/>
  <c r="M233" i="1"/>
  <c r="M268" i="1" s="1"/>
  <c r="M271" i="1" s="1"/>
  <c r="K225" i="1"/>
  <c r="K265" i="1" s="1"/>
  <c r="K267" i="1" s="1"/>
  <c r="K273" i="1" s="1"/>
  <c r="K276" i="1" s="1"/>
  <c r="L225" i="1"/>
  <c r="L265" i="1" s="1"/>
  <c r="L267" i="1" s="1"/>
  <c r="M225" i="1"/>
  <c r="M265" i="1" s="1"/>
  <c r="M267" i="1" s="1"/>
  <c r="M273" i="1" s="1"/>
  <c r="M276" i="1" s="1"/>
  <c r="I225" i="1"/>
  <c r="H259" i="1"/>
  <c r="H256" i="1"/>
  <c r="H240" i="1"/>
  <c r="H203" i="1"/>
  <c r="H199" i="1"/>
  <c r="H197" i="1"/>
  <c r="H194" i="1"/>
  <c r="H189" i="1"/>
  <c r="H179" i="1"/>
  <c r="H169" i="1"/>
  <c r="H166" i="1"/>
  <c r="H152" i="1"/>
  <c r="H150" i="1"/>
  <c r="H146" i="1"/>
  <c r="H141" i="1"/>
  <c r="H136" i="1"/>
  <c r="H123" i="1" s="1"/>
  <c r="H128" i="1"/>
  <c r="H126" i="1" s="1"/>
  <c r="H124" i="1"/>
  <c r="H115" i="1"/>
  <c r="H106" i="1"/>
  <c r="H104" i="1"/>
  <c r="H95" i="1"/>
  <c r="H90" i="1"/>
  <c r="H87" i="1"/>
  <c r="H80" i="1"/>
  <c r="H69" i="1"/>
  <c r="H51" i="1"/>
  <c r="H34" i="1"/>
  <c r="H19" i="1"/>
  <c r="H9" i="1"/>
  <c r="H7" i="1"/>
  <c r="H140" i="1" l="1"/>
  <c r="I271" i="1"/>
  <c r="H267" i="1"/>
  <c r="F267" i="1"/>
  <c r="G271" i="1"/>
  <c r="I239" i="1"/>
  <c r="L271" i="1"/>
  <c r="L273" i="1" s="1"/>
  <c r="L276" i="1" s="1"/>
  <c r="J271" i="1"/>
  <c r="G267" i="1"/>
  <c r="H271" i="1"/>
  <c r="F271" i="1"/>
  <c r="G273" i="1"/>
  <c r="G276" i="1" s="1"/>
  <c r="L239" i="1"/>
  <c r="L255" i="1"/>
  <c r="J255" i="1"/>
  <c r="I265" i="1"/>
  <c r="I267" i="1" s="1"/>
  <c r="M239" i="1"/>
  <c r="K239" i="1"/>
  <c r="M255" i="1"/>
  <c r="K255" i="1"/>
  <c r="I255" i="1"/>
  <c r="H103" i="1"/>
  <c r="H217" i="1" s="1"/>
  <c r="H168" i="1"/>
  <c r="H165" i="1" s="1"/>
  <c r="H219" i="1" s="1"/>
  <c r="H188" i="1"/>
  <c r="H30" i="1"/>
  <c r="H6" i="1" s="1"/>
  <c r="H215" i="1" s="1"/>
  <c r="H122" i="1"/>
  <c r="H218" i="1"/>
  <c r="H79" i="1"/>
  <c r="H68" i="1" s="1"/>
  <c r="H216" i="1" s="1"/>
  <c r="J230" i="1"/>
  <c r="J225" i="1" s="1"/>
  <c r="J265" i="1" s="1"/>
  <c r="J267" i="1" s="1"/>
  <c r="F259" i="1"/>
  <c r="G259" i="1"/>
  <c r="I259" i="1"/>
  <c r="K259" i="1"/>
  <c r="L259" i="1"/>
  <c r="M259" i="1"/>
  <c r="J260" i="1"/>
  <c r="J259" i="1" s="1"/>
  <c r="J203" i="1"/>
  <c r="J239" i="1" l="1"/>
  <c r="J273" i="1"/>
  <c r="J276" i="1" s="1"/>
  <c r="I273" i="1"/>
  <c r="I276" i="1" s="1"/>
  <c r="H273" i="1"/>
  <c r="H276" i="1" s="1"/>
  <c r="F273" i="1"/>
  <c r="F276" i="1" s="1"/>
  <c r="H214" i="1"/>
  <c r="G203" i="1"/>
  <c r="I203" i="1"/>
  <c r="K203" i="1"/>
  <c r="L203" i="1"/>
  <c r="M203" i="1"/>
  <c r="F203" i="1"/>
  <c r="G199" i="1"/>
  <c r="I199" i="1"/>
  <c r="K199" i="1"/>
  <c r="L199" i="1"/>
  <c r="M199" i="1"/>
  <c r="F199" i="1"/>
  <c r="G197" i="1"/>
  <c r="I197" i="1"/>
  <c r="J197" i="1"/>
  <c r="K197" i="1"/>
  <c r="L197" i="1"/>
  <c r="M197" i="1"/>
  <c r="F197" i="1"/>
  <c r="G194" i="1"/>
  <c r="I194" i="1"/>
  <c r="J194" i="1"/>
  <c r="K194" i="1"/>
  <c r="L194" i="1"/>
  <c r="M194" i="1"/>
  <c r="F194" i="1"/>
  <c r="G189" i="1"/>
  <c r="I189" i="1"/>
  <c r="J189" i="1"/>
  <c r="K189" i="1"/>
  <c r="L189" i="1"/>
  <c r="M189" i="1"/>
  <c r="F189" i="1"/>
  <c r="G179" i="1"/>
  <c r="I179" i="1"/>
  <c r="J179" i="1"/>
  <c r="K179" i="1"/>
  <c r="L179" i="1"/>
  <c r="M179" i="1"/>
  <c r="F179" i="1"/>
  <c r="G169" i="1"/>
  <c r="I169" i="1"/>
  <c r="J169" i="1"/>
  <c r="K169" i="1"/>
  <c r="L169" i="1"/>
  <c r="M169" i="1"/>
  <c r="F169" i="1"/>
  <c r="G166" i="1"/>
  <c r="I166" i="1"/>
  <c r="J166" i="1"/>
  <c r="K166" i="1"/>
  <c r="L166" i="1"/>
  <c r="M166" i="1"/>
  <c r="F166" i="1"/>
  <c r="M168" i="1" l="1"/>
  <c r="K168" i="1"/>
  <c r="I168" i="1"/>
  <c r="M188" i="1"/>
  <c r="M165" i="1" s="1"/>
  <c r="K188" i="1"/>
  <c r="I188" i="1"/>
  <c r="I165" i="1" s="1"/>
  <c r="K165" i="1"/>
  <c r="F168" i="1"/>
  <c r="L168" i="1"/>
  <c r="J168" i="1"/>
  <c r="G168" i="1"/>
  <c r="F188" i="1"/>
  <c r="L188" i="1"/>
  <c r="J188" i="1"/>
  <c r="G188" i="1"/>
  <c r="G136" i="1"/>
  <c r="G123" i="1" s="1"/>
  <c r="I136" i="1"/>
  <c r="I123" i="1" s="1"/>
  <c r="J136" i="1"/>
  <c r="J123" i="1" s="1"/>
  <c r="F136" i="1"/>
  <c r="F123" i="1" s="1"/>
  <c r="G124" i="1"/>
  <c r="I124" i="1"/>
  <c r="J124" i="1"/>
  <c r="K124" i="1"/>
  <c r="L124" i="1"/>
  <c r="M124" i="1"/>
  <c r="J156" i="1"/>
  <c r="J152" i="1" s="1"/>
  <c r="F152" i="1"/>
  <c r="G152" i="1"/>
  <c r="I152" i="1"/>
  <c r="K152" i="1"/>
  <c r="L152" i="1"/>
  <c r="M152" i="1"/>
  <c r="G150" i="1"/>
  <c r="I150" i="1"/>
  <c r="J150" i="1"/>
  <c r="K150" i="1"/>
  <c r="L150" i="1"/>
  <c r="M150" i="1"/>
  <c r="F150" i="1"/>
  <c r="G146" i="1"/>
  <c r="I146" i="1"/>
  <c r="J146" i="1"/>
  <c r="K146" i="1"/>
  <c r="L146" i="1"/>
  <c r="M146" i="1"/>
  <c r="F146" i="1"/>
  <c r="F141" i="1"/>
  <c r="G141" i="1"/>
  <c r="I141" i="1"/>
  <c r="J141" i="1"/>
  <c r="L141" i="1"/>
  <c r="M141" i="1"/>
  <c r="K141" i="1"/>
  <c r="L137" i="1"/>
  <c r="L136" i="1" s="1"/>
  <c r="L123" i="1" s="1"/>
  <c r="M137" i="1"/>
  <c r="M136" i="1" s="1"/>
  <c r="M123" i="1" s="1"/>
  <c r="K137" i="1"/>
  <c r="K136" i="1" s="1"/>
  <c r="K123" i="1" s="1"/>
  <c r="L140" i="1" l="1"/>
  <c r="F140" i="1"/>
  <c r="L165" i="1"/>
  <c r="L219" i="1" s="1"/>
  <c r="G165" i="1"/>
  <c r="F165" i="1"/>
  <c r="F219" i="1" s="1"/>
  <c r="M140" i="1"/>
  <c r="J140" i="1"/>
  <c r="G140" i="1"/>
  <c r="K140" i="1"/>
  <c r="I140" i="1"/>
  <c r="G128" i="1"/>
  <c r="G126" i="1" s="1"/>
  <c r="I128" i="1"/>
  <c r="I126" i="1" s="1"/>
  <c r="J128" i="1"/>
  <c r="J126" i="1" s="1"/>
  <c r="J122" i="1" s="1"/>
  <c r="J218" i="1" s="1"/>
  <c r="K128" i="1"/>
  <c r="K126" i="1" s="1"/>
  <c r="K122" i="1" s="1"/>
  <c r="L128" i="1"/>
  <c r="L126" i="1" s="1"/>
  <c r="L122" i="1" s="1"/>
  <c r="M128" i="1"/>
  <c r="M126" i="1" s="1"/>
  <c r="F128" i="1"/>
  <c r="F126" i="1" s="1"/>
  <c r="F124" i="1"/>
  <c r="G115" i="1"/>
  <c r="I115" i="1"/>
  <c r="J115" i="1"/>
  <c r="K115" i="1"/>
  <c r="L115" i="1"/>
  <c r="M115" i="1"/>
  <c r="F115" i="1"/>
  <c r="G106" i="1"/>
  <c r="I106" i="1"/>
  <c r="J106" i="1"/>
  <c r="K106" i="1"/>
  <c r="L106" i="1"/>
  <c r="M106" i="1"/>
  <c r="F106" i="1"/>
  <c r="G104" i="1"/>
  <c r="I104" i="1"/>
  <c r="J104" i="1"/>
  <c r="K104" i="1"/>
  <c r="L104" i="1"/>
  <c r="M104" i="1"/>
  <c r="F104" i="1"/>
  <c r="G95" i="1"/>
  <c r="I95" i="1"/>
  <c r="J95" i="1"/>
  <c r="F95" i="1"/>
  <c r="G90" i="1"/>
  <c r="I90" i="1"/>
  <c r="J90" i="1"/>
  <c r="F90" i="1"/>
  <c r="G87" i="1"/>
  <c r="I87" i="1"/>
  <c r="J87" i="1"/>
  <c r="F87" i="1"/>
  <c r="G80" i="1"/>
  <c r="G79" i="1" s="1"/>
  <c r="I80" i="1"/>
  <c r="J80" i="1"/>
  <c r="J79" i="1" s="1"/>
  <c r="F80" i="1"/>
  <c r="F79" i="1" s="1"/>
  <c r="G69" i="1"/>
  <c r="I69" i="1"/>
  <c r="J69" i="1"/>
  <c r="J68" i="1" s="1"/>
  <c r="J216" i="1" s="1"/>
  <c r="F69" i="1"/>
  <c r="I51" i="1"/>
  <c r="J51" i="1"/>
  <c r="K51" i="1"/>
  <c r="L51" i="1"/>
  <c r="M51" i="1"/>
  <c r="F51" i="1"/>
  <c r="G51" i="1"/>
  <c r="F34" i="1"/>
  <c r="G34" i="1"/>
  <c r="I34" i="1"/>
  <c r="K34" i="1"/>
  <c r="L34" i="1"/>
  <c r="M34" i="1"/>
  <c r="I19" i="1"/>
  <c r="K19" i="1"/>
  <c r="L19" i="1"/>
  <c r="M19" i="1"/>
  <c r="K9" i="1"/>
  <c r="L9" i="1"/>
  <c r="M9" i="1"/>
  <c r="I9" i="1"/>
  <c r="K7" i="1"/>
  <c r="L7" i="1"/>
  <c r="M7" i="1"/>
  <c r="I7" i="1"/>
  <c r="J9" i="1"/>
  <c r="J201" i="1"/>
  <c r="J199" i="1" s="1"/>
  <c r="J165" i="1" s="1"/>
  <c r="J219" i="1" s="1"/>
  <c r="J35" i="1"/>
  <c r="J34" i="1" s="1"/>
  <c r="G219" i="1"/>
  <c r="I219" i="1"/>
  <c r="M219" i="1"/>
  <c r="I63" i="1"/>
  <c r="J63" i="1"/>
  <c r="K63" i="1"/>
  <c r="L63" i="1"/>
  <c r="M63" i="1"/>
  <c r="I48" i="1"/>
  <c r="J48" i="1"/>
  <c r="K48" i="1"/>
  <c r="L48" i="1"/>
  <c r="M48" i="1"/>
  <c r="I43" i="1"/>
  <c r="J43" i="1"/>
  <c r="K43" i="1"/>
  <c r="L43" i="1"/>
  <c r="M43" i="1"/>
  <c r="I37" i="1"/>
  <c r="J37" i="1"/>
  <c r="K37" i="1"/>
  <c r="L37" i="1"/>
  <c r="M37" i="1"/>
  <c r="I31" i="1"/>
  <c r="J31" i="1"/>
  <c r="K31" i="1"/>
  <c r="L31" i="1"/>
  <c r="L30" i="1" s="1"/>
  <c r="M31" i="1"/>
  <c r="J19" i="1"/>
  <c r="J7" i="1"/>
  <c r="G122" i="1" l="1"/>
  <c r="G218" i="1" s="1"/>
  <c r="M103" i="1"/>
  <c r="M217" i="1" s="1"/>
  <c r="K103" i="1"/>
  <c r="K217" i="1" s="1"/>
  <c r="I103" i="1"/>
  <c r="I217" i="1" s="1"/>
  <c r="F103" i="1"/>
  <c r="F217" i="1" s="1"/>
  <c r="L103" i="1"/>
  <c r="L217" i="1" s="1"/>
  <c r="J103" i="1"/>
  <c r="J217" i="1" s="1"/>
  <c r="G103" i="1"/>
  <c r="G217" i="1" s="1"/>
  <c r="F122" i="1"/>
  <c r="F218" i="1" s="1"/>
  <c r="G68" i="1"/>
  <c r="G216" i="1" s="1"/>
  <c r="L218" i="1"/>
  <c r="I122" i="1"/>
  <c r="I218" i="1" s="1"/>
  <c r="M122" i="1"/>
  <c r="M218" i="1" s="1"/>
  <c r="J30" i="1"/>
  <c r="J6" i="1" s="1"/>
  <c r="J215" i="1" s="1"/>
  <c r="J214" i="1" s="1"/>
  <c r="F68" i="1"/>
  <c r="F216" i="1" s="1"/>
  <c r="I79" i="1"/>
  <c r="I68" i="1" s="1"/>
  <c r="I216" i="1" s="1"/>
  <c r="I214" i="1" s="1"/>
  <c r="M30" i="1"/>
  <c r="K30" i="1"/>
  <c r="K6" i="1" s="1"/>
  <c r="G30" i="1"/>
  <c r="G6" i="1" s="1"/>
  <c r="G215" i="1" s="1"/>
  <c r="L6" i="1"/>
  <c r="L215" i="1" s="1"/>
  <c r="I30" i="1"/>
  <c r="I6" i="1" s="1"/>
  <c r="I215" i="1" s="1"/>
  <c r="F30" i="1"/>
  <c r="F6" i="1" s="1"/>
  <c r="F215" i="1" s="1"/>
  <c r="M6" i="1"/>
  <c r="M215" i="1" s="1"/>
  <c r="D52" i="2"/>
  <c r="C52" i="2"/>
  <c r="D36" i="2"/>
  <c r="C36" i="2"/>
  <c r="D32" i="2"/>
  <c r="C32" i="2"/>
  <c r="D26" i="2"/>
  <c r="C26" i="2"/>
  <c r="D18" i="2"/>
  <c r="C18" i="2"/>
  <c r="D14" i="2"/>
  <c r="D9" i="2" s="1"/>
  <c r="D4" i="2" s="1"/>
  <c r="C14" i="2"/>
  <c r="C11" i="2"/>
  <c r="C9" i="2" s="1"/>
  <c r="C4" i="2" s="1"/>
  <c r="D11" i="2"/>
  <c r="G214" i="1" l="1"/>
  <c r="F214" i="1"/>
  <c r="K215" i="1"/>
  <c r="K87" i="1"/>
  <c r="K219" i="1"/>
  <c r="G239" i="1"/>
  <c r="G255" i="1"/>
  <c r="K95" i="1" l="1"/>
  <c r="K90" i="1"/>
  <c r="M80" i="1"/>
  <c r="M79" i="1" s="1"/>
  <c r="K80" i="1"/>
  <c r="K79" i="1" s="1"/>
  <c r="L80" i="1"/>
  <c r="K218" i="1"/>
  <c r="IK17" i="1"/>
  <c r="IK16" i="1"/>
  <c r="IK15" i="1"/>
  <c r="IK14" i="1"/>
  <c r="IK13" i="1"/>
  <c r="IK12" i="1"/>
  <c r="IK11" i="1"/>
  <c r="IK10" i="1"/>
  <c r="K68" i="1" l="1"/>
  <c r="M68" i="1"/>
  <c r="M216" i="1" s="1"/>
  <c r="M214" i="1" s="1"/>
  <c r="L79" i="1"/>
  <c r="L68" i="1" s="1"/>
  <c r="L216" i="1" s="1"/>
  <c r="L214" i="1" s="1"/>
  <c r="K216" i="1"/>
  <c r="K214" i="1" s="1"/>
</calcChain>
</file>

<file path=xl/sharedStrings.xml><?xml version="1.0" encoding="utf-8"?>
<sst xmlns="http://schemas.openxmlformats.org/spreadsheetml/2006/main" count="508" uniqueCount="251">
  <si>
    <t>( v eurách )</t>
  </si>
  <si>
    <t>V ý d a v k y</t>
  </si>
  <si>
    <t>Rozpočet</t>
  </si>
  <si>
    <t>Zdr.</t>
  </si>
  <si>
    <t>Ek.klas.</t>
  </si>
  <si>
    <t>Administratíva</t>
  </si>
  <si>
    <t>Mzdy,platy, sl.príj. a ostat.osob.vyrov.</t>
  </si>
  <si>
    <t>Tarifné platy, zakladný plat</t>
  </si>
  <si>
    <t>Poistné a príspevok do poisťovní</t>
  </si>
  <si>
    <t>621-623</t>
  </si>
  <si>
    <t>Poistné do zdravotných poisťovní</t>
  </si>
  <si>
    <t>Odvod do nemocen. poistenia</t>
  </si>
  <si>
    <t>Na starobné poistenie</t>
  </si>
  <si>
    <t>Urazové poistenie</t>
  </si>
  <si>
    <t>Invalidné poistenie</t>
  </si>
  <si>
    <t>Na poistenie v nezamestnanosti</t>
  </si>
  <si>
    <t>Garančné poistenie</t>
  </si>
  <si>
    <t xml:space="preserve">Na poistenie do rezerv.f. </t>
  </si>
  <si>
    <t>Doplnkové dôch.pripoist.</t>
  </si>
  <si>
    <t>Tovary a služby</t>
  </si>
  <si>
    <t>Cestovné náhrady</t>
  </si>
  <si>
    <t xml:space="preserve">Cestovné tuzemské </t>
  </si>
  <si>
    <t>Cestovné zahraničné</t>
  </si>
  <si>
    <t>Elektr.energie,plyn</t>
  </si>
  <si>
    <t>Poštovné a telekomunikačné služby</t>
  </si>
  <si>
    <t>Materiál</t>
  </si>
  <si>
    <t>Nákup inventára</t>
  </si>
  <si>
    <t>Všeobecný materiál</t>
  </si>
  <si>
    <t>Knihy,časopisy, noviny,učebncie,pomôcky</t>
  </si>
  <si>
    <t>Softver a licencie</t>
  </si>
  <si>
    <t>Reprezentačné</t>
  </si>
  <si>
    <t>Dopravné</t>
  </si>
  <si>
    <t>Palivo, mazivá,oleje,špeciál.kvapaliny</t>
  </si>
  <si>
    <t>Seris,údržba,opravy,výdav. S tým spoj.</t>
  </si>
  <si>
    <t>Poistenie</t>
  </si>
  <si>
    <t>Známky,karty,poplatky</t>
  </si>
  <si>
    <t xml:space="preserve">Rutinná a  štandardná údržba </t>
  </si>
  <si>
    <t xml:space="preserve">Výpočtovej techniky </t>
  </si>
  <si>
    <t>Prev. strojov a prístrojov</t>
  </si>
  <si>
    <t>Služby</t>
  </si>
  <si>
    <t xml:space="preserve">Školenia a kurzy </t>
  </si>
  <si>
    <t>Poplatky a odvody</t>
  </si>
  <si>
    <t>Stravovanie</t>
  </si>
  <si>
    <t>Prídel do sociálneho fondu</t>
  </si>
  <si>
    <t>Dohody o vykonaní práce</t>
  </si>
  <si>
    <t>Daň za motorové vozidlo</t>
  </si>
  <si>
    <t>zdr.</t>
  </si>
  <si>
    <t>Ekon.klas.</t>
  </si>
  <si>
    <t>Budova-Kultúrny dom</t>
  </si>
  <si>
    <t>Poistné a príspevok do poisťovní  OON</t>
  </si>
  <si>
    <t>Na poistenie do rezerv.fondu solidarity</t>
  </si>
  <si>
    <t>Energie, voda a komunikácie</t>
  </si>
  <si>
    <t>Energie - spotreba elek.energie</t>
  </si>
  <si>
    <t xml:space="preserve">Energie - spotregba  plynu </t>
  </si>
  <si>
    <t>Vodné a stočné</t>
  </si>
  <si>
    <t>Budov,objektov alebo ich častí</t>
  </si>
  <si>
    <t>Všeobecné služby</t>
  </si>
  <si>
    <t>Poistné budovy</t>
  </si>
  <si>
    <t>OON</t>
  </si>
  <si>
    <t>Stupavské noviny</t>
  </si>
  <si>
    <t>Mzdy,platy,ost.osob.vyrovnania</t>
  </si>
  <si>
    <t>Tarifné platy,základný plat</t>
  </si>
  <si>
    <t>Odvody do poisťovní mzda+OON</t>
  </si>
  <si>
    <t>Odvody do zdravotných poisťovní</t>
  </si>
  <si>
    <t>Odvod do nemocenského poistenia</t>
  </si>
  <si>
    <t>Úrazové poistenie</t>
  </si>
  <si>
    <t>Na garančné poistenie</t>
  </si>
  <si>
    <t>Na poistenie do rezervného fondu</t>
  </si>
  <si>
    <t>Kultúrne podujatia</t>
  </si>
  <si>
    <t>Mzdy,platy, sl.príj. a ostat.osob.vyr.</t>
  </si>
  <si>
    <t>Odmeny za nadčasy</t>
  </si>
  <si>
    <t>Poistné a príspevok do poisťovní + OON</t>
  </si>
  <si>
    <t xml:space="preserve">Na poistenie do rezerv.fondu </t>
  </si>
  <si>
    <t xml:space="preserve">Energie </t>
  </si>
  <si>
    <t>Telek.služby a poštovné</t>
  </si>
  <si>
    <t xml:space="preserve">Materiál </t>
  </si>
  <si>
    <t xml:space="preserve">Všeobecný materiál </t>
  </si>
  <si>
    <t>Doprava</t>
  </si>
  <si>
    <t>Prepravné a nájom dopr.prostriedkov</t>
  </si>
  <si>
    <t>Honoráre</t>
  </si>
  <si>
    <t>Poplatky SOZA</t>
  </si>
  <si>
    <t>Elekt.energia,plyn</t>
  </si>
  <si>
    <t>Energie - spotreba plynu</t>
  </si>
  <si>
    <t>Energie-spotreba elektr.energie</t>
  </si>
  <si>
    <t>Vodné</t>
  </si>
  <si>
    <t>Poštovné a telek.služby</t>
  </si>
  <si>
    <t>Transfery jednotlivcom</t>
  </si>
  <si>
    <t>Odstupné</t>
  </si>
  <si>
    <t>Nákup kníh projekt</t>
  </si>
  <si>
    <t>Poistné do zdrav.poisťovní</t>
  </si>
  <si>
    <t>Nemocenské poistenie</t>
  </si>
  <si>
    <t>Starobné poistenie</t>
  </si>
  <si>
    <t>Poistenie v nezamestnanosti</t>
  </si>
  <si>
    <t>Poistenie do rezervného fondu</t>
  </si>
  <si>
    <t>Náhrada príjmu</t>
  </si>
  <si>
    <t>Rozpočet 2018 - odhad</t>
  </si>
  <si>
    <t>Kultúrny dom</t>
  </si>
  <si>
    <t>Daň z príjmu</t>
  </si>
  <si>
    <t>Príjmy</t>
  </si>
  <si>
    <t>Budova Mást</t>
  </si>
  <si>
    <t>k 30.6.2017</t>
  </si>
  <si>
    <t xml:space="preserve">                                      Budova-Kultúrny dom</t>
  </si>
  <si>
    <t>Zdroj</t>
  </si>
  <si>
    <t>Ekon.kl.</t>
  </si>
  <si>
    <t>Príimy z prenájmu</t>
  </si>
  <si>
    <t>Príjmy z prenájmov - Kaviareň</t>
  </si>
  <si>
    <t>Príjmy z prenájmov - Šišová</t>
  </si>
  <si>
    <t>Príjmy za prenájmov Stupavjan</t>
  </si>
  <si>
    <t xml:space="preserve"> </t>
  </si>
  <si>
    <t>Príjmyz prenájmu sál a učební</t>
  </si>
  <si>
    <t>Príjmy z prenájmu - OZ Pour Art</t>
  </si>
  <si>
    <t>Príjmy za služby</t>
  </si>
  <si>
    <t>Príjmy za služby- Kaviareň</t>
  </si>
  <si>
    <t>Príjmy za služby - Stupavjan</t>
  </si>
  <si>
    <t>Príjmy za služby  OZ Pour art</t>
  </si>
  <si>
    <t>Príjmy spolu za Kultúrny dom</t>
  </si>
  <si>
    <t>Príjmy z inzercie</t>
  </si>
  <si>
    <t>Príjmy spolu za Stupavské noviny</t>
  </si>
  <si>
    <t xml:space="preserve">Príjmy </t>
  </si>
  <si>
    <t xml:space="preserve">Príjmy z prenájmov Dňa zelá </t>
  </si>
  <si>
    <t>Príjmy z prenájmov kult.podujatí</t>
  </si>
  <si>
    <t>Príjmy z prenájmov</t>
  </si>
  <si>
    <t>Príjmy za služby z kult.podujatí</t>
  </si>
  <si>
    <t xml:space="preserve">Príjmy za služby </t>
  </si>
  <si>
    <t>Príjmy spolu za kultúrne podujatia</t>
  </si>
  <si>
    <t xml:space="preserve">Rekapitulácia </t>
  </si>
  <si>
    <t>príjmov</t>
  </si>
  <si>
    <t>Budova Kultúrny dom</t>
  </si>
  <si>
    <t>Príjmy spolu</t>
  </si>
  <si>
    <t>Transfery v rámci verejnej správy</t>
  </si>
  <si>
    <t>zd+B243:G269roj</t>
  </si>
  <si>
    <t>Čerpanie</t>
  </si>
  <si>
    <t>Podnikateľská činnosť</t>
  </si>
  <si>
    <t>Poistenie budovy</t>
  </si>
  <si>
    <t xml:space="preserve">       P r í j m y</t>
  </si>
  <si>
    <t>zdroj</t>
  </si>
  <si>
    <t>príjmy za predaj suvenírov</t>
  </si>
  <si>
    <t>Príjmy za predaj suvenírov</t>
  </si>
  <si>
    <t>Príjmy z kultúrnych podujatí</t>
  </si>
  <si>
    <t>Príjmy z prenájmov - arte.via</t>
  </si>
  <si>
    <t>Príjmy z prenájmov-ZUŠ</t>
  </si>
  <si>
    <t>Príjmy za služby- ZUŠ</t>
  </si>
  <si>
    <t>Príjmy za služby - arte.via</t>
  </si>
  <si>
    <t xml:space="preserve">Skutočnosť </t>
  </si>
  <si>
    <t>%</t>
  </si>
  <si>
    <t>plnenie</t>
  </si>
  <si>
    <t>Knižnica</t>
  </si>
  <si>
    <t>Výdavky spolu</t>
  </si>
  <si>
    <t>D</t>
  </si>
  <si>
    <t>Deň zelá</t>
  </si>
  <si>
    <t>DZ - poistné do poisťovní</t>
  </si>
  <si>
    <t>Služby DZ</t>
  </si>
  <si>
    <t>Energie</t>
  </si>
  <si>
    <t>DZ poštovné</t>
  </si>
  <si>
    <t>DZ materiál</t>
  </si>
  <si>
    <t xml:space="preserve">DZ-Všeobecný materiál </t>
  </si>
  <si>
    <t>DZ-Služby</t>
  </si>
  <si>
    <t>DZ-poplatky SOZA</t>
  </si>
  <si>
    <t>DZ-OON</t>
  </si>
  <si>
    <t>Očakávaná</t>
  </si>
  <si>
    <t>skutočnosť</t>
  </si>
  <si>
    <t>Skutočnosť</t>
  </si>
  <si>
    <t>Očakávaná skutočnosť</t>
  </si>
  <si>
    <t>Očakávaná skut.</t>
  </si>
  <si>
    <t>Očakav.skut.</t>
  </si>
  <si>
    <t>Očakáv.skut.</t>
  </si>
  <si>
    <t>Očaakáv.skut.</t>
  </si>
  <si>
    <t>Preplatok Vzp</t>
  </si>
  <si>
    <t>Príjmy z prenajmov spolu</t>
  </si>
  <si>
    <t>Príjmy za služby spolu</t>
  </si>
  <si>
    <t>Poistne do poisťovní</t>
  </si>
  <si>
    <t>Pokuty a penále</t>
  </si>
  <si>
    <t>Energie, spotreba el.energie</t>
  </si>
  <si>
    <t>Energie, spotreba plynu</t>
  </si>
  <si>
    <t>Všeobecný materál</t>
  </si>
  <si>
    <t>Projekty</t>
  </si>
  <si>
    <t>Očakáv.</t>
  </si>
  <si>
    <t>Poplatky</t>
  </si>
  <si>
    <t>13928.72</t>
  </si>
  <si>
    <t>Hlavná činnosť</t>
  </si>
  <si>
    <t>MKIC celkom</t>
  </si>
  <si>
    <t>Mzdy</t>
  </si>
  <si>
    <t>Odvody do poisťovní</t>
  </si>
  <si>
    <t>Cestovné</t>
  </si>
  <si>
    <t>Cestovné tuzemské</t>
  </si>
  <si>
    <t>Elektr.energia,plyn,palivá</t>
  </si>
  <si>
    <t>Vodné,stočné</t>
  </si>
  <si>
    <t>Knihy,časopisy,noviny</t>
  </si>
  <si>
    <t>Pracovný odev</t>
  </si>
  <si>
    <t>Potraviny</t>
  </si>
  <si>
    <t>Licencia a softvér</t>
  </si>
  <si>
    <t>Palivá,mazivá,oleje</t>
  </si>
  <si>
    <t>Poistné</t>
  </si>
  <si>
    <t>Prepravné a náj.dopr.prost.</t>
  </si>
  <si>
    <t>Parkovné</t>
  </si>
  <si>
    <t>Rutinná a štandartná údržba</t>
  </si>
  <si>
    <t>Údržba výp.techniky</t>
  </si>
  <si>
    <t>Prev.strojov,prístroje a zariad.</t>
  </si>
  <si>
    <t>Budov,priestorov,objektov</t>
  </si>
  <si>
    <t>Ostatné tovary a služby</t>
  </si>
  <si>
    <t>Školenia,kurzy a semináre</t>
  </si>
  <si>
    <t>Program</t>
  </si>
  <si>
    <t>Inzercia</t>
  </si>
  <si>
    <t>Revizie zariadení</t>
  </si>
  <si>
    <t>Poplatky,odvody,dane</t>
  </si>
  <si>
    <t>Dotácia SF</t>
  </si>
  <si>
    <t>Kolkové známky</t>
  </si>
  <si>
    <t>Mylné platby</t>
  </si>
  <si>
    <t>Transferi jednotlivcom</t>
  </si>
  <si>
    <t>Na nemocenské dávky</t>
  </si>
  <si>
    <t>Skutoč.</t>
  </si>
  <si>
    <t>Príjmy z prenájmu priestrov</t>
  </si>
  <si>
    <t>Predaj výrobkov, tovarov a sl.</t>
  </si>
  <si>
    <t>program,podujatia,služby</t>
  </si>
  <si>
    <t>Inzercia Stup.noviny</t>
  </si>
  <si>
    <t>Kurzy</t>
  </si>
  <si>
    <t>Preplatok VZP</t>
  </si>
  <si>
    <t>Transfery v rámci verejnej spr.</t>
  </si>
  <si>
    <t>Príspevok na výkony v HČ</t>
  </si>
  <si>
    <t>Príspevok na cezhr.spoluprácu</t>
  </si>
  <si>
    <t>Zo štátneho rozpočtu</t>
  </si>
  <si>
    <t>Z rozpočtu VUC</t>
  </si>
  <si>
    <t>Čerpanie k 31.12.2016</t>
  </si>
  <si>
    <t>Predaj výrobkov,tovaru a služieb</t>
  </si>
  <si>
    <t>Výdavky</t>
  </si>
  <si>
    <t>k 31.12.2016</t>
  </si>
  <si>
    <t>Mzdy a odvody</t>
  </si>
  <si>
    <t>Poštovné</t>
  </si>
  <si>
    <t>PHM</t>
  </si>
  <si>
    <t>Servis auta</t>
  </si>
  <si>
    <t>Údržba stroj.</t>
  </si>
  <si>
    <t>Pokuty</t>
  </si>
  <si>
    <t>Dohody</t>
  </si>
  <si>
    <t>Dane</t>
  </si>
  <si>
    <t>servis, údržba</t>
  </si>
  <si>
    <t>Daň za motor. Vozidlo</t>
  </si>
  <si>
    <t>Poistné do poisťovní</t>
  </si>
  <si>
    <t>Energie DZ</t>
  </si>
  <si>
    <t>DZ energie, poštovné</t>
  </si>
  <si>
    <t>Projekt 1</t>
  </si>
  <si>
    <t>Projekt 2</t>
  </si>
  <si>
    <t>11H</t>
  </si>
  <si>
    <t>Projekt 3</t>
  </si>
  <si>
    <t>Transfery medzi subj.ver.správy</t>
  </si>
  <si>
    <t>Tovary a služby - spolufinancovanie</t>
  </si>
  <si>
    <t>Dotácia z roku 2016 použitá v roku 2017</t>
  </si>
  <si>
    <t>Dotácia</t>
  </si>
  <si>
    <t>Dotácie prijaté</t>
  </si>
  <si>
    <t>Schválený rozpočet</t>
  </si>
  <si>
    <t>Očakáv. skut.</t>
  </si>
  <si>
    <t>skutočnosť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</si>
</sst>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-* #,##0\ _S_k_-;\-* #,##0\ _S_k_-;_-* &quot;-&quot;??\ _S_k_-;_-@_-"/>
    <numFmt numFmtId="166" formatCode="_-* #,##0.00\ [$€-1]_-;\-* #,##0.00\ [$€-1]_-;_-* &quot;-&quot;??\ [$€-1]_-;_-@_-"/>
    <numFmt numFmtId="167" formatCode="#,##0.00\ _€"/>
  </numFmts>
  <fonts count="5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Arial CE"/>
      <family val="2"/>
      <charset val="238"/>
    </font>
    <font>
      <sz val="8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5"/>
      <name val="Arial"/>
      <family val="2"/>
      <charset val="238"/>
    </font>
    <font>
      <b/>
      <sz val="8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sz val="8"/>
      <color rgb="FFFF0000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</font>
    <font>
      <sz val="10"/>
      <color indexed="8"/>
      <name val="Arial"/>
      <family val="2"/>
      <charset val="238"/>
    </font>
    <font>
      <b/>
      <sz val="8"/>
      <name val="Arial CE"/>
      <charset val="238"/>
    </font>
    <font>
      <sz val="8"/>
      <color indexed="8"/>
      <name val="Arial CE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5"/>
      <name val="Arial"/>
      <family val="2"/>
    </font>
    <font>
      <sz val="8"/>
      <name val="Arial CE"/>
      <charset val="238"/>
    </font>
    <font>
      <b/>
      <sz val="8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5"/>
      <name val="Arial CE"/>
      <family val="2"/>
      <charset val="238"/>
    </font>
    <font>
      <b/>
      <sz val="8"/>
      <color theme="1"/>
      <name val="Arial CE"/>
      <charset val="238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sz val="8"/>
      <color indexed="8"/>
      <name val="Arial"/>
      <family val="2"/>
    </font>
    <font>
      <b/>
      <sz val="9"/>
      <name val="Arial CE"/>
      <family val="2"/>
      <charset val="238"/>
    </font>
    <font>
      <b/>
      <sz val="10"/>
      <color rgb="FF7030A0"/>
      <name val="Arial CE"/>
      <family val="2"/>
      <charset val="238"/>
    </font>
    <font>
      <b/>
      <sz val="8"/>
      <color rgb="FF7030A0"/>
      <name val="Arial CE"/>
      <family val="2"/>
      <charset val="238"/>
    </font>
    <font>
      <sz val="9"/>
      <color theme="1"/>
      <name val="Arial CE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2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8"/>
      <color indexed="8"/>
      <name val="Arial CE"/>
      <charset val="238"/>
    </font>
    <font>
      <sz val="16"/>
      <name val="Arial CE"/>
      <charset val="238"/>
    </font>
    <font>
      <b/>
      <sz val="16"/>
      <name val="Arial CE"/>
      <charset val="238"/>
    </font>
    <font>
      <sz val="5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Arial CE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3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Border="1"/>
    <xf numFmtId="0" fontId="5" fillId="3" borderId="7" xfId="0" applyFont="1" applyFill="1" applyBorder="1"/>
    <xf numFmtId="0" fontId="5" fillId="3" borderId="2" xfId="0" applyFont="1" applyFill="1" applyBorder="1"/>
    <xf numFmtId="0" fontId="10" fillId="0" borderId="0" xfId="0" applyFont="1" applyBorder="1"/>
    <xf numFmtId="0" fontId="11" fillId="0" borderId="6" xfId="0" applyFont="1" applyBorder="1"/>
    <xf numFmtId="0" fontId="5" fillId="0" borderId="11" xfId="0" applyFont="1" applyBorder="1"/>
    <xf numFmtId="0" fontId="5" fillId="0" borderId="6" xfId="0" applyFont="1" applyBorder="1"/>
    <xf numFmtId="165" fontId="12" fillId="5" borderId="6" xfId="1" applyNumberFormat="1" applyFont="1" applyFill="1" applyBorder="1" applyAlignment="1">
      <alignment horizontal="center"/>
    </xf>
    <xf numFmtId="0" fontId="11" fillId="0" borderId="11" xfId="0" applyFont="1" applyBorder="1"/>
    <xf numFmtId="165" fontId="3" fillId="5" borderId="6" xfId="1" applyNumberFormat="1" applyFont="1" applyFill="1" applyBorder="1" applyAlignment="1">
      <alignment horizontal="center"/>
    </xf>
    <xf numFmtId="1" fontId="0" fillId="0" borderId="0" xfId="0" applyNumberFormat="1" applyBorder="1"/>
    <xf numFmtId="165" fontId="3" fillId="0" borderId="0" xfId="1" applyNumberFormat="1" applyFont="1" applyBorder="1"/>
    <xf numFmtId="0" fontId="5" fillId="3" borderId="6" xfId="0" applyFont="1" applyFill="1" applyBorder="1"/>
    <xf numFmtId="0" fontId="5" fillId="3" borderId="11" xfId="0" applyFont="1" applyFill="1" applyBorder="1"/>
    <xf numFmtId="0" fontId="14" fillId="0" borderId="0" xfId="0" applyFont="1" applyBorder="1"/>
    <xf numFmtId="0" fontId="0" fillId="0" borderId="6" xfId="0" applyBorder="1"/>
    <xf numFmtId="0" fontId="11" fillId="0" borderId="0" xfId="0" applyFont="1" applyBorder="1"/>
    <xf numFmtId="165" fontId="12" fillId="5" borderId="0" xfId="1" applyNumberFormat="1" applyFont="1" applyFill="1" applyBorder="1" applyAlignment="1">
      <alignment horizontal="center"/>
    </xf>
    <xf numFmtId="0" fontId="8" fillId="3" borderId="6" xfId="0" applyFont="1" applyFill="1" applyBorder="1"/>
    <xf numFmtId="0" fontId="16" fillId="0" borderId="6" xfId="0" applyFont="1" applyBorder="1"/>
    <xf numFmtId="0" fontId="16" fillId="0" borderId="11" xfId="0" applyFont="1" applyBorder="1"/>
    <xf numFmtId="165" fontId="17" fillId="5" borderId="6" xfId="1" applyNumberFormat="1" applyFont="1" applyFill="1" applyBorder="1" applyAlignment="1">
      <alignment horizontal="center"/>
    </xf>
    <xf numFmtId="0" fontId="20" fillId="0" borderId="6" xfId="0" applyFont="1" applyBorder="1"/>
    <xf numFmtId="0" fontId="15" fillId="0" borderId="6" xfId="0" applyFont="1" applyBorder="1"/>
    <xf numFmtId="165" fontId="15" fillId="5" borderId="7" xfId="1" applyNumberFormat="1" applyFont="1" applyFill="1" applyBorder="1" applyAlignment="1">
      <alignment horizontal="center"/>
    </xf>
    <xf numFmtId="0" fontId="7" fillId="3" borderId="6" xfId="0" applyFont="1" applyFill="1" applyBorder="1"/>
    <xf numFmtId="165" fontId="5" fillId="3" borderId="6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2" fillId="0" borderId="6" xfId="0" applyFont="1" applyBorder="1"/>
    <xf numFmtId="0" fontId="19" fillId="0" borderId="0" xfId="0" applyFont="1" applyBorder="1"/>
    <xf numFmtId="0" fontId="5" fillId="0" borderId="9" xfId="0" applyFont="1" applyBorder="1"/>
    <xf numFmtId="0" fontId="5" fillId="0" borderId="7" xfId="0" applyFont="1" applyBorder="1"/>
    <xf numFmtId="0" fontId="20" fillId="5" borderId="6" xfId="0" applyFont="1" applyFill="1" applyBorder="1"/>
    <xf numFmtId="0" fontId="15" fillId="5" borderId="6" xfId="0" applyFont="1" applyFill="1" applyBorder="1"/>
    <xf numFmtId="0" fontId="5" fillId="4" borderId="6" xfId="0" applyFont="1" applyFill="1" applyBorder="1"/>
    <xf numFmtId="0" fontId="15" fillId="4" borderId="6" xfId="0" applyFont="1" applyFill="1" applyBorder="1"/>
    <xf numFmtId="0" fontId="5" fillId="2" borderId="6" xfId="0" applyFont="1" applyFill="1" applyBorder="1"/>
    <xf numFmtId="0" fontId="11" fillId="4" borderId="6" xfId="0" applyFont="1" applyFill="1" applyBorder="1"/>
    <xf numFmtId="0" fontId="3" fillId="3" borderId="6" xfId="0" applyFont="1" applyFill="1" applyBorder="1"/>
    <xf numFmtId="0" fontId="23" fillId="5" borderId="6" xfId="0" applyFont="1" applyFill="1" applyBorder="1"/>
    <xf numFmtId="0" fontId="5" fillId="5" borderId="6" xfId="0" applyFont="1" applyFill="1" applyBorder="1"/>
    <xf numFmtId="165" fontId="5" fillId="5" borderId="6" xfId="1" applyNumberFormat="1" applyFont="1" applyFill="1" applyBorder="1" applyAlignment="1">
      <alignment horizontal="center"/>
    </xf>
    <xf numFmtId="0" fontId="24" fillId="0" borderId="6" xfId="0" applyFont="1" applyBorder="1"/>
    <xf numFmtId="0" fontId="25" fillId="0" borderId="0" xfId="0" applyFont="1"/>
    <xf numFmtId="164" fontId="0" fillId="0" borderId="6" xfId="1" applyFont="1" applyBorder="1"/>
    <xf numFmtId="164" fontId="17" fillId="5" borderId="6" xfId="1" applyFont="1" applyFill="1" applyBorder="1" applyAlignment="1">
      <alignment horizontal="center"/>
    </xf>
    <xf numFmtId="164" fontId="0" fillId="5" borderId="6" xfId="1" applyFont="1" applyFill="1" applyBorder="1" applyAlignment="1">
      <alignment horizontal="center"/>
    </xf>
    <xf numFmtId="164" fontId="15" fillId="3" borderId="11" xfId="1" applyFont="1" applyFill="1" applyBorder="1" applyAlignment="1">
      <alignment horizontal="center"/>
    </xf>
    <xf numFmtId="0" fontId="27" fillId="0" borderId="0" xfId="0" applyFont="1"/>
    <xf numFmtId="0" fontId="5" fillId="3" borderId="8" xfId="0" applyFont="1" applyFill="1" applyBorder="1"/>
    <xf numFmtId="0" fontId="15" fillId="2" borderId="6" xfId="0" applyFont="1" applyFill="1" applyBorder="1"/>
    <xf numFmtId="0" fontId="11" fillId="2" borderId="6" xfId="0" applyFont="1" applyFill="1" applyBorder="1"/>
    <xf numFmtId="0" fontId="7" fillId="4" borderId="6" xfId="0" applyFont="1" applyFill="1" applyBorder="1"/>
    <xf numFmtId="0" fontId="31" fillId="3" borderId="6" xfId="0" applyFont="1" applyFill="1" applyBorder="1"/>
    <xf numFmtId="164" fontId="5" fillId="3" borderId="6" xfId="1" applyFont="1" applyFill="1" applyBorder="1" applyAlignment="1">
      <alignment horizontal="center"/>
    </xf>
    <xf numFmtId="0" fontId="32" fillId="0" borderId="6" xfId="0" applyFont="1" applyBorder="1"/>
    <xf numFmtId="0" fontId="34" fillId="0" borderId="6" xfId="0" applyFont="1" applyBorder="1"/>
    <xf numFmtId="0" fontId="34" fillId="4" borderId="6" xfId="0" applyFont="1" applyFill="1" applyBorder="1"/>
    <xf numFmtId="165" fontId="3" fillId="5" borderId="0" xfId="1" applyNumberFormat="1" applyFont="1" applyFill="1" applyBorder="1" applyAlignment="1">
      <alignment horizontal="center"/>
    </xf>
    <xf numFmtId="0" fontId="32" fillId="0" borderId="6" xfId="0" applyFont="1" applyFill="1" applyBorder="1"/>
    <xf numFmtId="0" fontId="10" fillId="0" borderId="6" xfId="0" applyFont="1" applyBorder="1"/>
    <xf numFmtId="0" fontId="37" fillId="5" borderId="6" xfId="0" applyFont="1" applyFill="1" applyBorder="1"/>
    <xf numFmtId="0" fontId="38" fillId="5" borderId="6" xfId="0" applyFont="1" applyFill="1" applyBorder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5" fillId="3" borderId="4" xfId="0" applyFont="1" applyFill="1" applyBorder="1"/>
    <xf numFmtId="0" fontId="5" fillId="3" borderId="1" xfId="0" applyFont="1" applyFill="1" applyBorder="1"/>
    <xf numFmtId="0" fontId="7" fillId="3" borderId="1" xfId="0" applyFont="1" applyFill="1" applyBorder="1"/>
    <xf numFmtId="165" fontId="15" fillId="3" borderId="3" xfId="1" applyNumberFormat="1" applyFont="1" applyFill="1" applyBorder="1" applyAlignment="1">
      <alignment horizontal="center"/>
    </xf>
    <xf numFmtId="0" fontId="5" fillId="3" borderId="12" xfId="0" applyFont="1" applyFill="1" applyBorder="1"/>
    <xf numFmtId="0" fontId="5" fillId="3" borderId="0" xfId="0" applyFont="1" applyFill="1" applyBorder="1"/>
    <xf numFmtId="0" fontId="7" fillId="3" borderId="7" xfId="0" applyFont="1" applyFill="1" applyBorder="1"/>
    <xf numFmtId="165" fontId="15" fillId="3" borderId="13" xfId="1" applyNumberFormat="1" applyFont="1" applyFill="1" applyBorder="1" applyAlignment="1">
      <alignment horizontal="center"/>
    </xf>
    <xf numFmtId="164" fontId="7" fillId="3" borderId="6" xfId="1" applyFont="1" applyFill="1" applyBorder="1"/>
    <xf numFmtId="165" fontId="15" fillId="3" borderId="6" xfId="1" applyNumberFormat="1" applyFont="1" applyFill="1" applyBorder="1" applyAlignment="1">
      <alignment horizontal="center"/>
    </xf>
    <xf numFmtId="164" fontId="5" fillId="0" borderId="7" xfId="1" applyFont="1" applyBorder="1"/>
    <xf numFmtId="164" fontId="16" fillId="0" borderId="6" xfId="1" applyFont="1" applyBorder="1"/>
    <xf numFmtId="165" fontId="17" fillId="5" borderId="6" xfId="1" applyNumberFormat="1" applyFont="1" applyFill="1" applyBorder="1" applyAlignment="1">
      <alignment horizontal="left" vertical="top"/>
    </xf>
    <xf numFmtId="164" fontId="5" fillId="3" borderId="6" xfId="1" applyFont="1" applyFill="1" applyBorder="1"/>
    <xf numFmtId="164" fontId="5" fillId="0" borderId="6" xfId="1" applyFont="1" applyBorder="1"/>
    <xf numFmtId="164" fontId="11" fillId="0" borderId="6" xfId="1" applyFont="1" applyBorder="1"/>
    <xf numFmtId="164" fontId="5" fillId="0" borderId="7" xfId="1" applyFont="1" applyBorder="1" applyAlignment="1"/>
    <xf numFmtId="164" fontId="16" fillId="0" borderId="6" xfId="1" applyFont="1" applyBorder="1" applyAlignment="1"/>
    <xf numFmtId="0" fontId="43" fillId="0" borderId="6" xfId="0" applyFont="1" applyBorder="1"/>
    <xf numFmtId="0" fontId="43" fillId="0" borderId="11" xfId="0" applyFont="1" applyBorder="1"/>
    <xf numFmtId="164" fontId="43" fillId="0" borderId="6" xfId="1" applyFont="1" applyBorder="1" applyAlignment="1"/>
    <xf numFmtId="164" fontId="17" fillId="5" borderId="6" xfId="1" applyFont="1" applyFill="1" applyBorder="1" applyAlignment="1"/>
    <xf numFmtId="0" fontId="0" fillId="0" borderId="7" xfId="0" applyBorder="1"/>
    <xf numFmtId="0" fontId="11" fillId="0" borderId="7" xfId="0" applyFont="1" applyBorder="1"/>
    <xf numFmtId="0" fontId="11" fillId="0" borderId="14" xfId="0" applyFont="1" applyBorder="1"/>
    <xf numFmtId="0" fontId="11" fillId="0" borderId="9" xfId="0" applyFont="1" applyBorder="1"/>
    <xf numFmtId="0" fontId="0" fillId="5" borderId="7" xfId="0" applyFill="1" applyBorder="1" applyAlignment="1">
      <alignment horizontal="center"/>
    </xf>
    <xf numFmtId="4" fontId="5" fillId="3" borderId="0" xfId="0" applyNumberFormat="1" applyFont="1" applyFill="1" applyBorder="1"/>
    <xf numFmtId="165" fontId="15" fillId="3" borderId="0" xfId="1" applyNumberFormat="1" applyFont="1" applyFill="1" applyBorder="1" applyAlignment="1">
      <alignment horizontal="center"/>
    </xf>
    <xf numFmtId="0" fontId="5" fillId="0" borderId="0" xfId="0" applyFont="1" applyBorder="1"/>
    <xf numFmtId="0" fontId="5" fillId="0" borderId="14" xfId="0" applyFont="1" applyBorder="1"/>
    <xf numFmtId="4" fontId="5" fillId="0" borderId="0" xfId="0" applyNumberFormat="1" applyFont="1" applyBorder="1"/>
    <xf numFmtId="4" fontId="11" fillId="0" borderId="0" xfId="0" applyNumberFormat="1" applyFont="1" applyBorder="1"/>
    <xf numFmtId="0" fontId="44" fillId="0" borderId="0" xfId="0" applyFont="1" applyBorder="1"/>
    <xf numFmtId="0" fontId="45" fillId="0" borderId="0" xfId="0" applyFont="1" applyBorder="1"/>
    <xf numFmtId="0" fontId="45" fillId="0" borderId="14" xfId="0" applyFont="1" applyBorder="1"/>
    <xf numFmtId="0" fontId="11" fillId="0" borderId="2" xfId="0" applyFont="1" applyBorder="1"/>
    <xf numFmtId="0" fontId="11" fillId="0" borderId="8" xfId="0" applyFont="1" applyBorder="1"/>
    <xf numFmtId="0" fontId="0" fillId="0" borderId="6" xfId="0" applyFont="1" applyBorder="1"/>
    <xf numFmtId="0" fontId="13" fillId="4" borderId="6" xfId="0" applyFont="1" applyFill="1" applyBorder="1"/>
    <xf numFmtId="0" fontId="27" fillId="0" borderId="6" xfId="0" applyFont="1" applyBorder="1"/>
    <xf numFmtId="164" fontId="13" fillId="4" borderId="6" xfId="1" applyFont="1" applyFill="1" applyBorder="1"/>
    <xf numFmtId="0" fontId="46" fillId="4" borderId="6" xfId="0" applyFont="1" applyFill="1" applyBorder="1"/>
    <xf numFmtId="0" fontId="0" fillId="4" borderId="6" xfId="0" applyFill="1" applyBorder="1"/>
    <xf numFmtId="0" fontId="27" fillId="4" borderId="6" xfId="0" applyFont="1" applyFill="1" applyBorder="1"/>
    <xf numFmtId="164" fontId="11" fillId="0" borderId="0" xfId="1" applyFont="1" applyBorder="1"/>
    <xf numFmtId="164" fontId="3" fillId="5" borderId="0" xfId="1" applyFont="1" applyFill="1" applyBorder="1" applyAlignment="1">
      <alignment horizontal="center"/>
    </xf>
    <xf numFmtId="164" fontId="0" fillId="0" borderId="0" xfId="1" applyFont="1" applyBorder="1"/>
    <xf numFmtId="166" fontId="0" fillId="0" borderId="0" xfId="1" applyNumberFormat="1" applyFont="1" applyBorder="1"/>
    <xf numFmtId="164" fontId="7" fillId="0" borderId="0" xfId="1" applyFont="1" applyBorder="1"/>
    <xf numFmtId="164" fontId="21" fillId="5" borderId="0" xfId="1" applyFont="1" applyFill="1" applyBorder="1" applyAlignment="1">
      <alignment horizontal="center"/>
    </xf>
    <xf numFmtId="164" fontId="28" fillId="0" borderId="0" xfId="1" applyFont="1" applyBorder="1"/>
    <xf numFmtId="3" fontId="11" fillId="0" borderId="0" xfId="0" applyNumberFormat="1" applyFont="1" applyBorder="1"/>
    <xf numFmtId="0" fontId="5" fillId="5" borderId="0" xfId="0" applyFont="1" applyFill="1" applyBorder="1"/>
    <xf numFmtId="0" fontId="0" fillId="5" borderId="0" xfId="0" applyFill="1" applyBorder="1"/>
    <xf numFmtId="0" fontId="32" fillId="5" borderId="6" xfId="0" applyFont="1" applyFill="1" applyBorder="1"/>
    <xf numFmtId="0" fontId="10" fillId="5" borderId="6" xfId="0" applyFont="1" applyFill="1" applyBorder="1"/>
    <xf numFmtId="0" fontId="34" fillId="7" borderId="6" xfId="0" applyFont="1" applyFill="1" applyBorder="1"/>
    <xf numFmtId="0" fontId="22" fillId="7" borderId="6" xfId="0" applyFont="1" applyFill="1" applyBorder="1"/>
    <xf numFmtId="0" fontId="11" fillId="5" borderId="6" xfId="0" applyFont="1" applyFill="1" applyBorder="1"/>
    <xf numFmtId="164" fontId="15" fillId="5" borderId="7" xfId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0" fillId="0" borderId="4" xfId="0" applyBorder="1"/>
    <xf numFmtId="0" fontId="0" fillId="0" borderId="2" xfId="0" applyBorder="1"/>
    <xf numFmtId="0" fontId="47" fillId="0" borderId="10" xfId="0" applyFont="1" applyBorder="1"/>
    <xf numFmtId="0" fontId="47" fillId="5" borderId="0" xfId="0" applyFont="1" applyFill="1" applyBorder="1"/>
    <xf numFmtId="0" fontId="48" fillId="0" borderId="5" xfId="0" applyFont="1" applyBorder="1"/>
    <xf numFmtId="0" fontId="48" fillId="0" borderId="6" xfId="0" applyFont="1" applyBorder="1"/>
    <xf numFmtId="0" fontId="41" fillId="0" borderId="5" xfId="0" applyFont="1" applyBorder="1"/>
    <xf numFmtId="0" fontId="41" fillId="0" borderId="6" xfId="0" applyFont="1" applyBorder="1"/>
    <xf numFmtId="2" fontId="41" fillId="0" borderId="6" xfId="0" applyNumberFormat="1" applyFont="1" applyBorder="1"/>
    <xf numFmtId="0" fontId="41" fillId="6" borderId="6" xfId="0" applyFont="1" applyFill="1" applyBorder="1"/>
    <xf numFmtId="0" fontId="41" fillId="8" borderId="5" xfId="0" applyFont="1" applyFill="1" applyBorder="1"/>
    <xf numFmtId="0" fontId="41" fillId="8" borderId="6" xfId="0" applyFont="1" applyFill="1" applyBorder="1"/>
    <xf numFmtId="0" fontId="41" fillId="0" borderId="6" xfId="0" applyFont="1" applyFill="1" applyBorder="1"/>
    <xf numFmtId="0" fontId="41" fillId="9" borderId="6" xfId="0" applyFont="1" applyFill="1" applyBorder="1"/>
    <xf numFmtId="0" fontId="47" fillId="0" borderId="0" xfId="0" applyFont="1"/>
    <xf numFmtId="0" fontId="47" fillId="0" borderId="4" xfId="0" applyFont="1" applyBorder="1"/>
    <xf numFmtId="0" fontId="41" fillId="0" borderId="10" xfId="0" applyFont="1" applyBorder="1"/>
    <xf numFmtId="0" fontId="47" fillId="0" borderId="6" xfId="0" applyFont="1" applyBorder="1"/>
    <xf numFmtId="0" fontId="47" fillId="0" borderId="12" xfId="0" applyFont="1" applyBorder="1"/>
    <xf numFmtId="0" fontId="41" fillId="0" borderId="0" xfId="0" applyFont="1" applyFill="1" applyBorder="1"/>
    <xf numFmtId="0" fontId="41" fillId="0" borderId="4" xfId="0" applyFont="1" applyBorder="1"/>
    <xf numFmtId="0" fontId="41" fillId="8" borderId="4" xfId="0" applyFont="1" applyFill="1" applyBorder="1"/>
    <xf numFmtId="0" fontId="41" fillId="0" borderId="0" xfId="0" applyFont="1" applyBorder="1"/>
    <xf numFmtId="0" fontId="49" fillId="0" borderId="4" xfId="0" applyFont="1" applyBorder="1"/>
    <xf numFmtId="0" fontId="49" fillId="0" borderId="3" xfId="0" applyFont="1" applyBorder="1"/>
    <xf numFmtId="0" fontId="49" fillId="0" borderId="12" xfId="0" applyFont="1" applyBorder="1"/>
    <xf numFmtId="0" fontId="49" fillId="0" borderId="13" xfId="0" applyFont="1" applyBorder="1"/>
    <xf numFmtId="0" fontId="49" fillId="0" borderId="10" xfId="0" applyFont="1" applyBorder="1"/>
    <xf numFmtId="0" fontId="49" fillId="0" borderId="9" xfId="0" applyFont="1" applyBorder="1"/>
    <xf numFmtId="0" fontId="28" fillId="0" borderId="14" xfId="0" applyFont="1" applyBorder="1"/>
    <xf numFmtId="0" fontId="28" fillId="0" borderId="11" xfId="0" applyFont="1" applyBorder="1"/>
    <xf numFmtId="0" fontId="47" fillId="0" borderId="0" xfId="0" applyFont="1" applyBorder="1"/>
    <xf numFmtId="0" fontId="12" fillId="3" borderId="6" xfId="0" applyFont="1" applyFill="1" applyBorder="1"/>
    <xf numFmtId="1" fontId="0" fillId="0" borderId="0" xfId="0" applyNumberFormat="1" applyFont="1" applyBorder="1"/>
    <xf numFmtId="0" fontId="0" fillId="0" borderId="0" xfId="0" applyFont="1" applyBorder="1"/>
    <xf numFmtId="0" fontId="0" fillId="0" borderId="0" xfId="0" applyFont="1"/>
    <xf numFmtId="4" fontId="13" fillId="0" borderId="6" xfId="1" applyNumberFormat="1" applyFont="1" applyBorder="1" applyAlignment="1">
      <alignment horizontal="right"/>
    </xf>
    <xf numFmtId="167" fontId="3" fillId="5" borderId="6" xfId="1" applyNumberFormat="1" applyFont="1" applyFill="1" applyBorder="1" applyAlignment="1">
      <alignment horizontal="center"/>
    </xf>
    <xf numFmtId="167" fontId="11" fillId="0" borderId="6" xfId="0" applyNumberFormat="1" applyFont="1" applyBorder="1"/>
    <xf numFmtId="167" fontId="0" fillId="5" borderId="6" xfId="0" applyNumberFormat="1" applyFill="1" applyBorder="1" applyAlignment="1">
      <alignment horizontal="center"/>
    </xf>
    <xf numFmtId="167" fontId="0" fillId="5" borderId="6" xfId="1" applyNumberFormat="1" applyFont="1" applyFill="1" applyBorder="1" applyAlignment="1">
      <alignment horizontal="center"/>
    </xf>
    <xf numFmtId="4" fontId="11" fillId="0" borderId="6" xfId="0" applyNumberFormat="1" applyFont="1" applyBorder="1"/>
    <xf numFmtId="0" fontId="5" fillId="0" borderId="6" xfId="0" applyFont="1" applyBorder="1" applyAlignment="1">
      <alignment horizontal="right"/>
    </xf>
    <xf numFmtId="164" fontId="12" fillId="5" borderId="6" xfId="1" applyFont="1" applyFill="1" applyBorder="1" applyAlignment="1">
      <alignment horizontal="right"/>
    </xf>
    <xf numFmtId="4" fontId="12" fillId="5" borderId="6" xfId="1" applyNumberFormat="1" applyFont="1" applyFill="1" applyBorder="1" applyAlignment="1">
      <alignment horizontal="right"/>
    </xf>
    <xf numFmtId="0" fontId="11" fillId="0" borderId="6" xfId="0" applyFont="1" applyBorder="1" applyAlignment="1">
      <alignment horizontal="right"/>
    </xf>
    <xf numFmtId="164" fontId="3" fillId="5" borderId="6" xfId="1" applyFont="1" applyFill="1" applyBorder="1" applyAlignment="1">
      <alignment horizontal="right"/>
    </xf>
    <xf numFmtId="4" fontId="3" fillId="5" borderId="6" xfId="1" applyNumberFormat="1" applyFont="1" applyFill="1" applyBorder="1" applyAlignment="1">
      <alignment horizontal="right"/>
    </xf>
    <xf numFmtId="164" fontId="5" fillId="4" borderId="6" xfId="1" applyFont="1" applyFill="1" applyBorder="1" applyAlignment="1">
      <alignment horizontal="right"/>
    </xf>
    <xf numFmtId="4" fontId="5" fillId="4" borderId="6" xfId="1" applyNumberFormat="1" applyFont="1" applyFill="1" applyBorder="1" applyAlignment="1">
      <alignment horizontal="right"/>
    </xf>
    <xf numFmtId="165" fontId="12" fillId="5" borderId="6" xfId="1" applyNumberFormat="1" applyFont="1" applyFill="1" applyBorder="1" applyAlignment="1">
      <alignment horizontal="right"/>
    </xf>
    <xf numFmtId="165" fontId="3" fillId="5" borderId="6" xfId="1" applyNumberFormat="1" applyFont="1" applyFill="1" applyBorder="1" applyAlignment="1">
      <alignment horizontal="right"/>
    </xf>
    <xf numFmtId="167" fontId="16" fillId="0" borderId="6" xfId="0" applyNumberFormat="1" applyFont="1" applyBorder="1" applyAlignment="1">
      <alignment horizontal="right"/>
    </xf>
    <xf numFmtId="167" fontId="17" fillId="5" borderId="6" xfId="1" applyNumberFormat="1" applyFont="1" applyFill="1" applyBorder="1" applyAlignment="1">
      <alignment horizontal="right"/>
    </xf>
    <xf numFmtId="167" fontId="3" fillId="5" borderId="6" xfId="1" applyNumberFormat="1" applyFont="1" applyFill="1" applyBorder="1" applyAlignment="1">
      <alignment horizontal="right"/>
    </xf>
    <xf numFmtId="167" fontId="18" fillId="5" borderId="6" xfId="1" applyNumberFormat="1" applyFont="1" applyFill="1" applyBorder="1" applyAlignment="1">
      <alignment horizontal="right"/>
    </xf>
    <xf numFmtId="167" fontId="11" fillId="0" borderId="6" xfId="0" applyNumberFormat="1" applyFont="1" applyBorder="1" applyAlignment="1">
      <alignment horizontal="right"/>
    </xf>
    <xf numFmtId="167" fontId="0" fillId="5" borderId="6" xfId="0" applyNumberFormat="1" applyFill="1" applyBorder="1" applyAlignment="1">
      <alignment horizontal="right"/>
    </xf>
    <xf numFmtId="167" fontId="0" fillId="5" borderId="6" xfId="1" applyNumberFormat="1" applyFont="1" applyFill="1" applyBorder="1" applyAlignment="1">
      <alignment horizontal="right"/>
    </xf>
    <xf numFmtId="167" fontId="5" fillId="0" borderId="6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4" fontId="11" fillId="0" borderId="6" xfId="0" applyNumberFormat="1" applyFont="1" applyBorder="1" applyAlignment="1">
      <alignment horizontal="right"/>
    </xf>
    <xf numFmtId="4" fontId="15" fillId="0" borderId="6" xfId="0" applyNumberFormat="1" applyFont="1" applyBorder="1" applyAlignment="1">
      <alignment horizontal="right"/>
    </xf>
    <xf numFmtId="4" fontId="5" fillId="4" borderId="6" xfId="0" applyNumberFormat="1" applyFont="1" applyFill="1" applyBorder="1" applyAlignment="1">
      <alignment horizontal="right"/>
    </xf>
    <xf numFmtId="4" fontId="15" fillId="5" borderId="6" xfId="1" applyNumberFormat="1" applyFont="1" applyFill="1" applyBorder="1" applyAlignment="1">
      <alignment horizontal="right"/>
    </xf>
    <xf numFmtId="4" fontId="11" fillId="5" borderId="6" xfId="0" applyNumberFormat="1" applyFont="1" applyFill="1" applyBorder="1" applyAlignment="1">
      <alignment horizontal="right"/>
    </xf>
    <xf numFmtId="4" fontId="20" fillId="0" borderId="6" xfId="0" applyNumberFormat="1" applyFont="1" applyBorder="1" applyAlignment="1">
      <alignment horizontal="right"/>
    </xf>
    <xf numFmtId="4" fontId="27" fillId="0" borderId="6" xfId="0" applyNumberFormat="1" applyFont="1" applyBorder="1" applyAlignment="1">
      <alignment horizontal="right"/>
    </xf>
    <xf numFmtId="4" fontId="11" fillId="4" borderId="6" xfId="0" applyNumberFormat="1" applyFont="1" applyFill="1" applyBorder="1" applyAlignment="1">
      <alignment horizontal="right"/>
    </xf>
    <xf numFmtId="4" fontId="3" fillId="4" borderId="6" xfId="1" applyNumberFormat="1" applyFont="1" applyFill="1" applyBorder="1" applyAlignment="1">
      <alignment horizontal="right"/>
    </xf>
    <xf numFmtId="4" fontId="15" fillId="5" borderId="6" xfId="0" applyNumberFormat="1" applyFont="1" applyFill="1" applyBorder="1" applyAlignment="1">
      <alignment horizontal="right"/>
    </xf>
    <xf numFmtId="4" fontId="5" fillId="5" borderId="6" xfId="0" applyNumberFormat="1" applyFont="1" applyFill="1" applyBorder="1" applyAlignment="1">
      <alignment horizontal="right"/>
    </xf>
    <xf numFmtId="4" fontId="5" fillId="5" borderId="6" xfId="1" applyNumberFormat="1" applyFont="1" applyFill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50" fillId="0" borderId="6" xfId="1" applyNumberFormat="1" applyFont="1" applyBorder="1" applyAlignment="1">
      <alignment horizontal="right"/>
    </xf>
    <xf numFmtId="4" fontId="15" fillId="2" borderId="6" xfId="0" applyNumberFormat="1" applyFont="1" applyFill="1" applyBorder="1" applyAlignment="1">
      <alignment horizontal="right"/>
    </xf>
    <xf numFmtId="4" fontId="29" fillId="5" borderId="6" xfId="0" applyNumberFormat="1" applyFont="1" applyFill="1" applyBorder="1" applyAlignment="1">
      <alignment horizontal="right"/>
    </xf>
    <xf numFmtId="4" fontId="11" fillId="2" borderId="6" xfId="0" applyNumberFormat="1" applyFont="1" applyFill="1" applyBorder="1" applyAlignment="1">
      <alignment horizontal="right"/>
    </xf>
    <xf numFmtId="4" fontId="11" fillId="5" borderId="6" xfId="1" applyNumberFormat="1" applyFont="1" applyFill="1" applyBorder="1" applyAlignment="1">
      <alignment horizontal="right"/>
    </xf>
    <xf numFmtId="0" fontId="34" fillId="4" borderId="6" xfId="0" applyFont="1" applyFill="1" applyBorder="1" applyAlignment="1">
      <alignment horizontal="right"/>
    </xf>
    <xf numFmtId="165" fontId="12" fillId="4" borderId="6" xfId="1" applyNumberFormat="1" applyFont="1" applyFill="1" applyBorder="1" applyAlignment="1">
      <alignment horizontal="right"/>
    </xf>
    <xf numFmtId="164" fontId="12" fillId="7" borderId="6" xfId="1" applyFont="1" applyFill="1" applyBorder="1" applyAlignment="1">
      <alignment horizontal="right"/>
    </xf>
    <xf numFmtId="164" fontId="39" fillId="5" borderId="6" xfId="1" applyFont="1" applyFill="1" applyBorder="1" applyAlignment="1">
      <alignment horizontal="right"/>
    </xf>
    <xf numFmtId="0" fontId="0" fillId="3" borderId="6" xfId="0" applyFill="1" applyBorder="1"/>
    <xf numFmtId="0" fontId="4" fillId="3" borderId="6" xfId="0" applyFont="1" applyFill="1" applyBorder="1"/>
    <xf numFmtId="0" fontId="5" fillId="3" borderId="6" xfId="0" applyFont="1" applyFill="1" applyBorder="1" applyAlignment="1">
      <alignment horizontal="center"/>
    </xf>
    <xf numFmtId="164" fontId="12" fillId="3" borderId="6" xfId="1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5" fillId="7" borderId="6" xfId="0" applyFont="1" applyFill="1" applyBorder="1"/>
    <xf numFmtId="0" fontId="0" fillId="7" borderId="6" xfId="0" applyFill="1" applyBorder="1"/>
    <xf numFmtId="0" fontId="7" fillId="7" borderId="6" xfId="0" applyFont="1" applyFill="1" applyBorder="1"/>
    <xf numFmtId="0" fontId="8" fillId="7" borderId="6" xfId="0" applyFont="1" applyFill="1" applyBorder="1" applyAlignment="1">
      <alignment wrapText="1"/>
    </xf>
    <xf numFmtId="164" fontId="51" fillId="7" borderId="6" xfId="0" applyNumberFormat="1" applyFont="1" applyFill="1" applyBorder="1" applyAlignment="1">
      <alignment horizontal="right" wrapText="1"/>
    </xf>
    <xf numFmtId="4" fontId="34" fillId="7" borderId="6" xfId="0" applyNumberFormat="1" applyFont="1" applyFill="1" applyBorder="1" applyAlignment="1">
      <alignment horizontal="right" wrapText="1"/>
    </xf>
    <xf numFmtId="164" fontId="3" fillId="0" borderId="6" xfId="1" applyFont="1" applyBorder="1" applyAlignment="1">
      <alignment horizontal="right"/>
    </xf>
    <xf numFmtId="4" fontId="3" fillId="0" borderId="6" xfId="1" applyNumberFormat="1" applyFont="1" applyBorder="1" applyAlignment="1">
      <alignment horizontal="right"/>
    </xf>
    <xf numFmtId="0" fontId="13" fillId="0" borderId="6" xfId="0" applyFont="1" applyBorder="1"/>
    <xf numFmtId="167" fontId="13" fillId="0" borderId="6" xfId="1" applyNumberFormat="1" applyFont="1" applyBorder="1" applyAlignment="1">
      <alignment horizontal="right"/>
    </xf>
    <xf numFmtId="167" fontId="5" fillId="3" borderId="6" xfId="0" applyNumberFormat="1" applyFont="1" applyFill="1" applyBorder="1" applyAlignment="1">
      <alignment horizontal="right"/>
    </xf>
    <xf numFmtId="167" fontId="13" fillId="0" borderId="6" xfId="1" applyNumberFormat="1" applyFont="1" applyBorder="1"/>
    <xf numFmtId="0" fontId="15" fillId="3" borderId="6" xfId="0" applyFont="1" applyFill="1" applyBorder="1"/>
    <xf numFmtId="4" fontId="15" fillId="3" borderId="6" xfId="0" applyNumberFormat="1" applyFont="1" applyFill="1" applyBorder="1" applyAlignment="1">
      <alignment horizontal="right"/>
    </xf>
    <xf numFmtId="4" fontId="20" fillId="5" borderId="6" xfId="1" applyNumberFormat="1" applyFont="1" applyFill="1" applyBorder="1" applyAlignment="1">
      <alignment horizontal="right"/>
    </xf>
    <xf numFmtId="165" fontId="20" fillId="5" borderId="6" xfId="1" applyNumberFormat="1" applyFont="1" applyFill="1" applyBorder="1" applyAlignment="1">
      <alignment horizontal="center"/>
    </xf>
    <xf numFmtId="165" fontId="13" fillId="0" borderId="6" xfId="1" applyNumberFormat="1" applyFont="1" applyBorder="1"/>
    <xf numFmtId="0" fontId="10" fillId="3" borderId="6" xfId="0" applyFont="1" applyFill="1" applyBorder="1"/>
    <xf numFmtId="4" fontId="13" fillId="5" borderId="6" xfId="1" applyNumberFormat="1" applyFont="1" applyFill="1" applyBorder="1" applyAlignment="1">
      <alignment horizontal="right"/>
    </xf>
    <xf numFmtId="4" fontId="15" fillId="4" borderId="6" xfId="0" applyNumberFormat="1" applyFont="1" applyFill="1" applyBorder="1" applyAlignment="1">
      <alignment horizontal="right"/>
    </xf>
    <xf numFmtId="4" fontId="13" fillId="4" borderId="6" xfId="0" applyNumberFormat="1" applyFont="1" applyFill="1" applyBorder="1" applyAlignment="1">
      <alignment horizontal="right"/>
    </xf>
    <xf numFmtId="4" fontId="13" fillId="0" borderId="6" xfId="0" applyNumberFormat="1" applyFont="1" applyBorder="1" applyAlignment="1">
      <alignment horizontal="right"/>
    </xf>
    <xf numFmtId="4" fontId="4" fillId="3" borderId="6" xfId="0" applyNumberFormat="1" applyFont="1" applyFill="1" applyBorder="1" applyAlignment="1">
      <alignment horizontal="right"/>
    </xf>
    <xf numFmtId="4" fontId="5" fillId="3" borderId="6" xfId="0" applyNumberFormat="1" applyFont="1" applyFill="1" applyBorder="1" applyAlignment="1">
      <alignment horizontal="right"/>
    </xf>
    <xf numFmtId="4" fontId="6" fillId="3" borderId="6" xfId="1" applyNumberFormat="1" applyFont="1" applyFill="1" applyBorder="1" applyAlignment="1">
      <alignment horizontal="right"/>
    </xf>
    <xf numFmtId="4" fontId="10" fillId="3" borderId="6" xfId="1" applyNumberFormat="1" applyFont="1" applyFill="1" applyBorder="1" applyAlignment="1">
      <alignment horizontal="right"/>
    </xf>
    <xf numFmtId="4" fontId="19" fillId="4" borderId="6" xfId="0" applyNumberFormat="1" applyFont="1" applyFill="1" applyBorder="1" applyAlignment="1">
      <alignment horizontal="right"/>
    </xf>
    <xf numFmtId="0" fontId="35" fillId="3" borderId="6" xfId="0" applyFont="1" applyFill="1" applyBorder="1"/>
    <xf numFmtId="0" fontId="6" fillId="4" borderId="6" xfId="0" applyFont="1" applyFill="1" applyBorder="1" applyAlignment="1">
      <alignment horizontal="center"/>
    </xf>
    <xf numFmtId="0" fontId="29" fillId="3" borderId="6" xfId="0" applyFont="1" applyFill="1" applyBorder="1" applyAlignment="1">
      <alignment horizontal="center"/>
    </xf>
    <xf numFmtId="0" fontId="30" fillId="3" borderId="6" xfId="0" applyFont="1" applyFill="1" applyBorder="1"/>
    <xf numFmtId="0" fontId="32" fillId="0" borderId="6" xfId="0" applyFont="1" applyBorder="1" applyAlignment="1">
      <alignment horizontal="right"/>
    </xf>
    <xf numFmtId="0" fontId="6" fillId="5" borderId="6" xfId="0" applyFont="1" applyFill="1" applyBorder="1" applyAlignment="1">
      <alignment horizontal="right"/>
    </xf>
    <xf numFmtId="0" fontId="34" fillId="0" borderId="6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165" fontId="33" fillId="0" borderId="6" xfId="1" applyNumberFormat="1" applyFont="1" applyFill="1" applyBorder="1"/>
    <xf numFmtId="164" fontId="6" fillId="5" borderId="6" xfId="1" applyFont="1" applyFill="1" applyBorder="1" applyAlignment="1">
      <alignment horizontal="right"/>
    </xf>
    <xf numFmtId="164" fontId="12" fillId="4" borderId="6" xfId="0" applyNumberFormat="1" applyFont="1" applyFill="1" applyBorder="1" applyAlignment="1">
      <alignment horizontal="right"/>
    </xf>
    <xf numFmtId="0" fontId="36" fillId="3" borderId="6" xfId="0" applyFont="1" applyFill="1" applyBorder="1"/>
    <xf numFmtId="0" fontId="26" fillId="0" borderId="6" xfId="0" applyFont="1" applyBorder="1"/>
    <xf numFmtId="165" fontId="9" fillId="5" borderId="6" xfId="1" applyNumberFormat="1" applyFont="1" applyFill="1" applyBorder="1" applyAlignment="1">
      <alignment horizontal="center"/>
    </xf>
    <xf numFmtId="164" fontId="12" fillId="3" borderId="6" xfId="1" applyFont="1" applyFill="1" applyBorder="1" applyAlignment="1">
      <alignment horizontal="center" wrapText="1"/>
    </xf>
    <xf numFmtId="4" fontId="5" fillId="3" borderId="6" xfId="0" applyNumberFormat="1" applyFont="1" applyFill="1" applyBorder="1" applyAlignment="1">
      <alignment horizontal="center"/>
    </xf>
    <xf numFmtId="164" fontId="34" fillId="7" borderId="6" xfId="0" applyNumberFormat="1" applyFont="1" applyFill="1" applyBorder="1" applyAlignment="1">
      <alignment horizontal="right" wrapText="1"/>
    </xf>
    <xf numFmtId="43" fontId="0" fillId="0" borderId="0" xfId="0" applyNumberFormat="1"/>
    <xf numFmtId="4" fontId="34" fillId="7" borderId="6" xfId="0" applyNumberFormat="1" applyFont="1" applyFill="1" applyBorder="1" applyAlignment="1">
      <alignment horizontal="right"/>
    </xf>
    <xf numFmtId="4" fontId="34" fillId="7" borderId="6" xfId="1" applyNumberFormat="1" applyFont="1" applyFill="1" applyBorder="1" applyAlignment="1">
      <alignment horizontal="right"/>
    </xf>
    <xf numFmtId="4" fontId="32" fillId="7" borderId="6" xfId="1" applyNumberFormat="1" applyFont="1" applyFill="1" applyBorder="1" applyAlignment="1">
      <alignment horizontal="right"/>
    </xf>
    <xf numFmtId="0" fontId="52" fillId="0" borderId="6" xfId="0" applyFont="1" applyBorder="1"/>
    <xf numFmtId="4" fontId="52" fillId="0" borderId="6" xfId="0" applyNumberFormat="1" applyFont="1" applyBorder="1"/>
    <xf numFmtId="4" fontId="41" fillId="0" borderId="6" xfId="0" applyNumberFormat="1" applyFont="1" applyBorder="1"/>
    <xf numFmtId="4" fontId="41" fillId="6" borderId="6" xfId="0" applyNumberFormat="1" applyFont="1" applyFill="1" applyBorder="1"/>
    <xf numFmtId="4" fontId="41" fillId="8" borderId="6" xfId="0" applyNumberFormat="1" applyFont="1" applyFill="1" applyBorder="1"/>
    <xf numFmtId="4" fontId="41" fillId="9" borderId="6" xfId="0" applyNumberFormat="1" applyFont="1" applyFill="1" applyBorder="1"/>
    <xf numFmtId="4" fontId="47" fillId="0" borderId="0" xfId="0" applyNumberFormat="1" applyFont="1"/>
    <xf numFmtId="4" fontId="47" fillId="0" borderId="6" xfId="0" applyNumberFormat="1" applyFont="1" applyBorder="1"/>
    <xf numFmtId="4" fontId="47" fillId="0" borderId="6" xfId="1" applyNumberFormat="1" applyFont="1" applyBorder="1"/>
    <xf numFmtId="0" fontId="0" fillId="0" borderId="6" xfId="0" applyFill="1" applyBorder="1" applyAlignment="1">
      <alignment horizontal="center"/>
    </xf>
    <xf numFmtId="0" fontId="41" fillId="0" borderId="6" xfId="0" applyFont="1" applyBorder="1" applyAlignment="1">
      <alignment horizontal="center"/>
    </xf>
    <xf numFmtId="4" fontId="41" fillId="5" borderId="6" xfId="0" applyNumberFormat="1" applyFont="1" applyFill="1" applyBorder="1"/>
    <xf numFmtId="4" fontId="41" fillId="0" borderId="6" xfId="0" applyNumberFormat="1" applyFont="1" applyBorder="1" applyAlignment="1">
      <alignment horizontal="center"/>
    </xf>
    <xf numFmtId="0" fontId="53" fillId="0" borderId="6" xfId="0" applyFont="1" applyBorder="1"/>
    <xf numFmtId="4" fontId="53" fillId="0" borderId="6" xfId="0" applyNumberFormat="1" applyFont="1" applyBorder="1"/>
  </cellXfs>
  <cellStyles count="3">
    <cellStyle name="Čiarka" xfId="1" builtinId="3"/>
    <cellStyle name="Čiarka 2" xfId="2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K341"/>
  <sheetViews>
    <sheetView tabSelected="1" topLeftCell="A199" workbookViewId="0">
      <selection activeCell="E219" sqref="E219"/>
    </sheetView>
  </sheetViews>
  <sheetFormatPr defaultRowHeight="15" outlineLevelRow="1" x14ac:dyDescent="0.25"/>
  <cols>
    <col min="1" max="1" width="3.42578125" customWidth="1"/>
    <col min="2" max="2" width="7.28515625" customWidth="1"/>
    <col min="3" max="3" width="8" customWidth="1"/>
    <col min="4" max="4" width="8.5703125" customWidth="1"/>
    <col min="5" max="5" width="35.7109375" customWidth="1"/>
    <col min="6" max="6" width="14.5703125" customWidth="1"/>
    <col min="7" max="7" width="11.85546875" customWidth="1"/>
    <col min="8" max="8" width="17.85546875" customWidth="1"/>
    <col min="9" max="9" width="12.140625" customWidth="1"/>
    <col min="10" max="10" width="16.42578125" customWidth="1"/>
    <col min="11" max="11" width="13.140625" customWidth="1"/>
    <col min="12" max="12" width="12.28515625" customWidth="1"/>
    <col min="13" max="13" width="12.42578125" customWidth="1"/>
    <col min="14" max="14" width="12.85546875" bestFit="1" customWidth="1"/>
  </cols>
  <sheetData>
    <row r="2" spans="1:245" ht="26.25" x14ac:dyDescent="0.4">
      <c r="C2" s="47" t="s">
        <v>95</v>
      </c>
      <c r="D2" s="47"/>
      <c r="E2" s="131">
        <v>2018</v>
      </c>
      <c r="F2" s="3" t="s">
        <v>0</v>
      </c>
    </row>
    <row r="3" spans="1:245" ht="18" x14ac:dyDescent="0.25">
      <c r="A3" s="2"/>
      <c r="B3" s="2"/>
      <c r="C3" s="2"/>
      <c r="D3" s="2"/>
      <c r="E3" s="2"/>
      <c r="F3" s="2"/>
      <c r="H3" s="3"/>
      <c r="I3" s="3"/>
      <c r="J3" s="3"/>
      <c r="K3" s="3"/>
      <c r="N3" s="1"/>
      <c r="O3" s="1"/>
      <c r="P3" s="1"/>
      <c r="Q3" s="1"/>
      <c r="R3" s="1"/>
      <c r="S3" s="1"/>
      <c r="T3" s="1"/>
      <c r="U3" s="1"/>
    </row>
    <row r="4" spans="1:245" x14ac:dyDescent="0.25">
      <c r="A4" s="215"/>
      <c r="B4" s="216" t="s">
        <v>1</v>
      </c>
      <c r="C4" s="216"/>
      <c r="D4" s="216"/>
      <c r="E4" s="216"/>
      <c r="F4" s="217" t="s">
        <v>161</v>
      </c>
      <c r="G4" s="217" t="s">
        <v>161</v>
      </c>
      <c r="H4" s="218" t="s">
        <v>248</v>
      </c>
      <c r="I4" s="218" t="s">
        <v>2</v>
      </c>
      <c r="J4" s="218" t="s">
        <v>159</v>
      </c>
      <c r="K4" s="218" t="s">
        <v>2</v>
      </c>
      <c r="L4" s="218" t="s">
        <v>2</v>
      </c>
      <c r="M4" s="218" t="s">
        <v>2</v>
      </c>
      <c r="N4" s="4"/>
      <c r="O4" s="1"/>
      <c r="P4" s="1"/>
      <c r="Q4" s="1"/>
      <c r="R4" s="1"/>
      <c r="S4" s="1"/>
      <c r="T4" s="1"/>
      <c r="U4" s="1"/>
    </row>
    <row r="5" spans="1:245" x14ac:dyDescent="0.25">
      <c r="A5" s="215"/>
      <c r="B5" s="29"/>
      <c r="C5" s="216"/>
      <c r="D5" s="216"/>
      <c r="E5" s="216"/>
      <c r="F5" s="217">
        <v>2015</v>
      </c>
      <c r="G5" s="217">
        <v>2016</v>
      </c>
      <c r="H5" s="219">
        <v>2017</v>
      </c>
      <c r="I5" s="219">
        <v>2017</v>
      </c>
      <c r="J5" s="219" t="s">
        <v>250</v>
      </c>
      <c r="K5" s="219">
        <v>2018</v>
      </c>
      <c r="L5" s="219">
        <v>2019</v>
      </c>
      <c r="M5" s="219">
        <v>2020</v>
      </c>
      <c r="N5" s="1"/>
      <c r="O5" s="1"/>
      <c r="P5" s="1"/>
      <c r="Q5" s="1"/>
      <c r="R5" s="1"/>
      <c r="S5" s="1"/>
      <c r="T5" s="1"/>
      <c r="U5" s="1"/>
    </row>
    <row r="6" spans="1:245" x14ac:dyDescent="0.25">
      <c r="A6" s="220" t="s">
        <v>3</v>
      </c>
      <c r="B6" s="220" t="s">
        <v>4</v>
      </c>
      <c r="C6" s="221"/>
      <c r="D6" s="222"/>
      <c r="E6" s="223" t="s">
        <v>5</v>
      </c>
      <c r="F6" s="224">
        <f t="shared" ref="F6:M6" si="0">F7+F9+F19+F30+F63</f>
        <v>0</v>
      </c>
      <c r="G6" s="224">
        <f t="shared" si="0"/>
        <v>0</v>
      </c>
      <c r="H6" s="225">
        <f t="shared" si="0"/>
        <v>75000</v>
      </c>
      <c r="I6" s="225">
        <f t="shared" si="0"/>
        <v>126420</v>
      </c>
      <c r="J6" s="225">
        <f t="shared" si="0"/>
        <v>105233.75</v>
      </c>
      <c r="K6" s="225">
        <f t="shared" si="0"/>
        <v>197120</v>
      </c>
      <c r="L6" s="225">
        <f t="shared" si="0"/>
        <v>197120</v>
      </c>
      <c r="M6" s="225">
        <f t="shared" si="0"/>
        <v>197120</v>
      </c>
      <c r="N6" s="7"/>
      <c r="O6" s="1"/>
      <c r="P6" s="1"/>
      <c r="Q6" s="1"/>
      <c r="R6" s="1"/>
      <c r="S6" s="1"/>
      <c r="T6" s="1"/>
      <c r="U6" s="1"/>
    </row>
    <row r="7" spans="1:245" x14ac:dyDescent="0.25">
      <c r="A7" s="8">
        <v>41</v>
      </c>
      <c r="B7" s="10">
        <v>610</v>
      </c>
      <c r="C7" s="10">
        <v>61</v>
      </c>
      <c r="D7" s="10"/>
      <c r="E7" s="10" t="s">
        <v>6</v>
      </c>
      <c r="F7" s="174"/>
      <c r="G7" s="175"/>
      <c r="H7" s="176">
        <f t="shared" ref="H7" si="1">SUM(H8)</f>
        <v>55000</v>
      </c>
      <c r="I7" s="176">
        <f t="shared" ref="I7" si="2">SUM(I8)</f>
        <v>78000</v>
      </c>
      <c r="J7" s="176">
        <f t="shared" ref="J7" si="3">SUM(J8)</f>
        <v>68000</v>
      </c>
      <c r="K7" s="176">
        <f t="shared" ref="K7" si="4">SUM(K8)</f>
        <v>122300</v>
      </c>
      <c r="L7" s="176">
        <f t="shared" ref="L7" si="5">SUM(L8)</f>
        <v>122300</v>
      </c>
      <c r="M7" s="176">
        <f t="shared" ref="M7" si="6">SUM(M8)</f>
        <v>122300</v>
      </c>
      <c r="N7" s="1"/>
      <c r="O7" s="1"/>
      <c r="P7" s="1"/>
      <c r="Q7" s="1"/>
      <c r="R7" s="1"/>
      <c r="S7" s="1"/>
      <c r="T7" s="1"/>
      <c r="U7" s="1"/>
    </row>
    <row r="8" spans="1:245" ht="11.25" customHeight="1" outlineLevel="1" x14ac:dyDescent="0.25">
      <c r="A8" s="8">
        <v>41</v>
      </c>
      <c r="B8" s="8">
        <v>611</v>
      </c>
      <c r="C8" s="10"/>
      <c r="D8" s="10"/>
      <c r="E8" s="8" t="s">
        <v>7</v>
      </c>
      <c r="F8" s="177"/>
      <c r="G8" s="178"/>
      <c r="H8" s="179">
        <v>55000</v>
      </c>
      <c r="I8" s="179">
        <v>78000</v>
      </c>
      <c r="J8" s="179">
        <v>68000</v>
      </c>
      <c r="K8" s="179">
        <v>122300</v>
      </c>
      <c r="L8" s="179">
        <v>122300</v>
      </c>
      <c r="M8" s="179">
        <v>122300</v>
      </c>
      <c r="N8" s="1"/>
      <c r="O8" s="1"/>
      <c r="P8" s="1"/>
      <c r="Q8" s="1"/>
      <c r="R8" s="1"/>
      <c r="S8" s="1"/>
      <c r="T8" s="1"/>
      <c r="U8" s="1"/>
    </row>
    <row r="9" spans="1:245" x14ac:dyDescent="0.25">
      <c r="A9" s="8">
        <v>41</v>
      </c>
      <c r="B9" s="10"/>
      <c r="C9" s="10">
        <v>62</v>
      </c>
      <c r="D9" s="10"/>
      <c r="E9" s="10" t="s">
        <v>8</v>
      </c>
      <c r="F9" s="174"/>
      <c r="G9" s="175"/>
      <c r="H9" s="176">
        <f t="shared" ref="H9" si="7">SUM(H10:H18)</f>
        <v>20000</v>
      </c>
      <c r="I9" s="176">
        <f t="shared" ref="I9" si="8">SUM(I10:I18)</f>
        <v>28000</v>
      </c>
      <c r="J9" s="176">
        <f>SUM(J10:J18)</f>
        <v>23930</v>
      </c>
      <c r="K9" s="176">
        <f t="shared" ref="K9:M9" si="9">SUM(K10:K18)</f>
        <v>43700</v>
      </c>
      <c r="L9" s="176">
        <f t="shared" si="9"/>
        <v>43700</v>
      </c>
      <c r="M9" s="176">
        <f t="shared" si="9"/>
        <v>43700</v>
      </c>
      <c r="N9" s="1"/>
      <c r="O9" s="14"/>
      <c r="P9" s="1"/>
      <c r="Q9" s="1"/>
      <c r="R9" s="1"/>
      <c r="S9" s="1"/>
      <c r="T9" s="1"/>
      <c r="U9" s="1"/>
    </row>
    <row r="10" spans="1:245" outlineLevel="1" x14ac:dyDescent="0.25">
      <c r="A10" s="8">
        <v>41</v>
      </c>
      <c r="B10" s="8" t="s">
        <v>9</v>
      </c>
      <c r="C10" s="8"/>
      <c r="D10" s="8"/>
      <c r="E10" s="8" t="s">
        <v>10</v>
      </c>
      <c r="F10" s="177"/>
      <c r="G10" s="178"/>
      <c r="H10" s="179">
        <v>5850</v>
      </c>
      <c r="I10" s="179">
        <v>8000</v>
      </c>
      <c r="J10" s="179">
        <v>6800</v>
      </c>
      <c r="K10" s="179">
        <v>12500</v>
      </c>
      <c r="L10" s="179">
        <v>12500</v>
      </c>
      <c r="M10" s="179">
        <v>12500</v>
      </c>
      <c r="N10" s="15"/>
      <c r="O10" s="14"/>
      <c r="P10" s="1"/>
      <c r="Q10" s="1"/>
      <c r="R10" s="1"/>
      <c r="S10" s="1"/>
      <c r="T10" s="1"/>
      <c r="U10" s="1"/>
      <c r="IK10">
        <f t="shared" ref="IK10:IK17" si="10">SUM(A10:IJ10)</f>
        <v>58191</v>
      </c>
    </row>
    <row r="11" spans="1:245" outlineLevel="1" x14ac:dyDescent="0.25">
      <c r="A11" s="8">
        <v>41</v>
      </c>
      <c r="B11" s="8">
        <v>625001</v>
      </c>
      <c r="C11" s="8"/>
      <c r="D11" s="8"/>
      <c r="E11" s="8" t="s">
        <v>11</v>
      </c>
      <c r="F11" s="177"/>
      <c r="G11" s="226"/>
      <c r="H11" s="227">
        <v>800</v>
      </c>
      <c r="I11" s="179">
        <v>1150</v>
      </c>
      <c r="J11" s="179">
        <v>950</v>
      </c>
      <c r="K11" s="179">
        <v>1780</v>
      </c>
      <c r="L11" s="179">
        <v>1780</v>
      </c>
      <c r="M11" s="179">
        <v>1780</v>
      </c>
      <c r="N11" s="15"/>
      <c r="O11" s="14"/>
      <c r="P11" s="1"/>
      <c r="Q11" s="1"/>
      <c r="R11" s="1"/>
      <c r="S11" s="1"/>
      <c r="T11" s="1"/>
      <c r="U11" s="1"/>
      <c r="IK11">
        <f t="shared" si="10"/>
        <v>633282</v>
      </c>
    </row>
    <row r="12" spans="1:245" outlineLevel="1" x14ac:dyDescent="0.25">
      <c r="A12" s="8">
        <v>41</v>
      </c>
      <c r="B12" s="8">
        <v>625002</v>
      </c>
      <c r="C12" s="8"/>
      <c r="D12" s="8"/>
      <c r="E12" s="8" t="s">
        <v>12</v>
      </c>
      <c r="F12" s="177"/>
      <c r="G12" s="178"/>
      <c r="H12" s="179">
        <v>7700</v>
      </c>
      <c r="I12" s="179">
        <v>10900</v>
      </c>
      <c r="J12" s="179">
        <v>9500</v>
      </c>
      <c r="K12" s="179">
        <v>17100</v>
      </c>
      <c r="L12" s="179">
        <v>17100</v>
      </c>
      <c r="M12" s="179">
        <v>17100</v>
      </c>
      <c r="N12" s="15"/>
      <c r="O12" s="14"/>
      <c r="P12" s="1"/>
      <c r="Q12" s="1"/>
      <c r="R12" s="1"/>
      <c r="S12" s="1"/>
      <c r="T12" s="1"/>
      <c r="U12" s="1"/>
      <c r="IK12">
        <f t="shared" si="10"/>
        <v>704443</v>
      </c>
    </row>
    <row r="13" spans="1:245" outlineLevel="1" x14ac:dyDescent="0.25">
      <c r="A13" s="8">
        <v>41</v>
      </c>
      <c r="B13" s="8">
        <v>625003</v>
      </c>
      <c r="C13" s="8"/>
      <c r="D13" s="8"/>
      <c r="E13" s="8" t="s">
        <v>13</v>
      </c>
      <c r="F13" s="177"/>
      <c r="G13" s="178"/>
      <c r="H13" s="179">
        <v>500</v>
      </c>
      <c r="I13" s="179">
        <v>700</v>
      </c>
      <c r="J13" s="179">
        <v>550</v>
      </c>
      <c r="K13" s="179">
        <v>1050</v>
      </c>
      <c r="L13" s="179">
        <v>1050</v>
      </c>
      <c r="M13" s="179">
        <v>1050</v>
      </c>
      <c r="N13" s="15"/>
      <c r="O13" s="14"/>
      <c r="P13" s="1"/>
      <c r="Q13" s="1"/>
      <c r="R13" s="1"/>
      <c r="S13" s="1"/>
      <c r="T13" s="1"/>
      <c r="U13" s="1"/>
      <c r="IK13">
        <f t="shared" si="10"/>
        <v>629944</v>
      </c>
    </row>
    <row r="14" spans="1:245" outlineLevel="1" x14ac:dyDescent="0.25">
      <c r="A14" s="8">
        <v>41</v>
      </c>
      <c r="B14" s="8">
        <v>625004</v>
      </c>
      <c r="C14" s="8"/>
      <c r="D14" s="8"/>
      <c r="E14" s="8" t="s">
        <v>14</v>
      </c>
      <c r="F14" s="177"/>
      <c r="G14" s="178"/>
      <c r="H14" s="179">
        <v>1700</v>
      </c>
      <c r="I14" s="179">
        <v>2400</v>
      </c>
      <c r="J14" s="179">
        <v>2050</v>
      </c>
      <c r="K14" s="179">
        <v>3750</v>
      </c>
      <c r="L14" s="179">
        <v>3750</v>
      </c>
      <c r="M14" s="179">
        <v>3750</v>
      </c>
      <c r="N14" s="15"/>
      <c r="O14" s="14"/>
      <c r="P14" s="1"/>
      <c r="Q14" s="1"/>
      <c r="R14" s="1"/>
      <c r="S14" s="1"/>
      <c r="T14" s="1"/>
      <c r="U14" s="1"/>
      <c r="IK14">
        <f t="shared" si="10"/>
        <v>642445</v>
      </c>
    </row>
    <row r="15" spans="1:245" outlineLevel="1" x14ac:dyDescent="0.25">
      <c r="A15" s="8">
        <v>41</v>
      </c>
      <c r="B15" s="8">
        <v>625005</v>
      </c>
      <c r="C15" s="8"/>
      <c r="D15" s="8"/>
      <c r="E15" s="8" t="s">
        <v>15</v>
      </c>
      <c r="F15" s="177"/>
      <c r="G15" s="178"/>
      <c r="H15" s="179">
        <v>550</v>
      </c>
      <c r="I15" s="179">
        <v>800</v>
      </c>
      <c r="J15" s="179">
        <v>680</v>
      </c>
      <c r="K15" s="179">
        <v>1250</v>
      </c>
      <c r="L15" s="179">
        <v>1250</v>
      </c>
      <c r="M15" s="179">
        <v>1250</v>
      </c>
      <c r="N15" s="15"/>
      <c r="O15" s="14"/>
      <c r="P15" s="1"/>
      <c r="Q15" s="1"/>
      <c r="R15" s="1"/>
      <c r="S15" s="1"/>
      <c r="T15" s="1"/>
      <c r="U15" s="1"/>
      <c r="IK15">
        <f t="shared" si="10"/>
        <v>630826</v>
      </c>
    </row>
    <row r="16" spans="1:245" outlineLevel="1" x14ac:dyDescent="0.25">
      <c r="A16" s="8">
        <v>41</v>
      </c>
      <c r="B16" s="8">
        <v>625006</v>
      </c>
      <c r="C16" s="8"/>
      <c r="D16" s="8"/>
      <c r="E16" s="8" t="s">
        <v>16</v>
      </c>
      <c r="F16" s="177"/>
      <c r="G16" s="178"/>
      <c r="H16" s="179">
        <v>150</v>
      </c>
      <c r="I16" s="179">
        <v>200</v>
      </c>
      <c r="J16" s="179">
        <v>170</v>
      </c>
      <c r="K16" s="179">
        <v>320</v>
      </c>
      <c r="L16" s="179">
        <v>320</v>
      </c>
      <c r="M16" s="179">
        <v>320</v>
      </c>
      <c r="N16" s="15"/>
      <c r="O16" s="14"/>
      <c r="P16" s="1"/>
      <c r="Q16" s="1"/>
      <c r="R16" s="1"/>
      <c r="S16" s="1"/>
      <c r="T16" s="1"/>
      <c r="U16" s="1"/>
      <c r="IK16">
        <f t="shared" si="10"/>
        <v>626527</v>
      </c>
    </row>
    <row r="17" spans="1:245" outlineLevel="1" x14ac:dyDescent="0.25">
      <c r="A17" s="8">
        <v>41</v>
      </c>
      <c r="B17" s="8">
        <v>625007</v>
      </c>
      <c r="C17" s="8"/>
      <c r="D17" s="8"/>
      <c r="E17" s="8" t="s">
        <v>17</v>
      </c>
      <c r="F17" s="177"/>
      <c r="G17" s="178"/>
      <c r="H17" s="179">
        <v>2750</v>
      </c>
      <c r="I17" s="179">
        <v>3850</v>
      </c>
      <c r="J17" s="179">
        <v>3230</v>
      </c>
      <c r="K17" s="179">
        <v>5950</v>
      </c>
      <c r="L17" s="179">
        <v>5950</v>
      </c>
      <c r="M17" s="179">
        <v>5950</v>
      </c>
      <c r="N17" s="15"/>
      <c r="O17" s="14"/>
      <c r="P17" s="1"/>
      <c r="Q17" s="1"/>
      <c r="R17" s="1"/>
      <c r="S17" s="1"/>
      <c r="T17" s="1"/>
      <c r="U17" s="1"/>
      <c r="IK17">
        <f t="shared" si="10"/>
        <v>652728</v>
      </c>
    </row>
    <row r="18" spans="1:245" outlineLevel="1" x14ac:dyDescent="0.25">
      <c r="A18" s="8">
        <v>41</v>
      </c>
      <c r="B18" s="8">
        <v>627</v>
      </c>
      <c r="C18" s="8"/>
      <c r="D18" s="8"/>
      <c r="E18" s="8" t="s">
        <v>18</v>
      </c>
      <c r="F18" s="177"/>
      <c r="G18" s="178"/>
      <c r="H18" s="179"/>
      <c r="I18" s="179"/>
      <c r="J18" s="179"/>
      <c r="K18" s="179"/>
      <c r="L18" s="179"/>
      <c r="M18" s="179"/>
      <c r="N18" s="15"/>
      <c r="O18" s="14"/>
      <c r="P18" s="1"/>
      <c r="Q18" s="1"/>
      <c r="R18" s="1"/>
      <c r="S18" s="1"/>
      <c r="T18" s="1"/>
      <c r="U18" s="1"/>
    </row>
    <row r="19" spans="1:245" outlineLevel="1" x14ac:dyDescent="0.25">
      <c r="A19" s="10">
        <v>46</v>
      </c>
      <c r="B19" s="10"/>
      <c r="C19" s="10"/>
      <c r="D19" s="10"/>
      <c r="E19" s="10" t="s">
        <v>170</v>
      </c>
      <c r="F19" s="174"/>
      <c r="G19" s="175"/>
      <c r="H19" s="176">
        <f t="shared" ref="H19" si="11">SUM(H20:H27)</f>
        <v>0</v>
      </c>
      <c r="I19" s="176">
        <f t="shared" ref="I19" si="12">SUM(I20:I27)</f>
        <v>0</v>
      </c>
      <c r="J19" s="176">
        <f>SUM(J20:J27)</f>
        <v>492.76000000000005</v>
      </c>
      <c r="K19" s="176">
        <f t="shared" ref="K19:M19" si="13">SUM(K20:K27)</f>
        <v>0</v>
      </c>
      <c r="L19" s="176">
        <f t="shared" si="13"/>
        <v>0</v>
      </c>
      <c r="M19" s="176">
        <f t="shared" si="13"/>
        <v>0</v>
      </c>
      <c r="N19" s="15"/>
      <c r="O19" s="14"/>
      <c r="P19" s="1"/>
      <c r="Q19" s="1"/>
      <c r="R19" s="1"/>
      <c r="S19" s="1"/>
      <c r="T19" s="1"/>
      <c r="U19" s="1"/>
    </row>
    <row r="20" spans="1:245" outlineLevel="1" x14ac:dyDescent="0.25">
      <c r="A20" s="8">
        <v>46</v>
      </c>
      <c r="B20" s="8" t="s">
        <v>9</v>
      </c>
      <c r="C20" s="8"/>
      <c r="D20" s="8"/>
      <c r="E20" s="8" t="s">
        <v>89</v>
      </c>
      <c r="F20" s="177"/>
      <c r="G20" s="178"/>
      <c r="H20" s="179"/>
      <c r="I20" s="179"/>
      <c r="J20" s="179">
        <v>140</v>
      </c>
      <c r="K20" s="179"/>
      <c r="L20" s="179"/>
      <c r="M20" s="179"/>
      <c r="N20" s="15"/>
      <c r="O20" s="14"/>
      <c r="P20" s="1"/>
      <c r="Q20" s="1"/>
      <c r="R20" s="1"/>
      <c r="S20" s="1"/>
      <c r="T20" s="1"/>
      <c r="U20" s="1"/>
    </row>
    <row r="21" spans="1:245" outlineLevel="1" x14ac:dyDescent="0.25">
      <c r="A21" s="8">
        <v>46</v>
      </c>
      <c r="B21" s="8">
        <v>625001</v>
      </c>
      <c r="C21" s="8"/>
      <c r="D21" s="8"/>
      <c r="E21" s="8" t="s">
        <v>90</v>
      </c>
      <c r="F21" s="177"/>
      <c r="G21" s="178"/>
      <c r="H21" s="179"/>
      <c r="I21" s="179"/>
      <c r="J21" s="179">
        <v>19.600000000000001</v>
      </c>
      <c r="K21" s="179"/>
      <c r="L21" s="179"/>
      <c r="M21" s="179"/>
      <c r="N21" s="15"/>
      <c r="O21" s="14"/>
      <c r="P21" s="1"/>
      <c r="Q21" s="1"/>
      <c r="R21" s="1"/>
      <c r="S21" s="1"/>
      <c r="T21" s="1"/>
      <c r="U21" s="1"/>
    </row>
    <row r="22" spans="1:245" outlineLevel="1" x14ac:dyDescent="0.25">
      <c r="A22" s="8">
        <v>46</v>
      </c>
      <c r="B22" s="8">
        <v>625002</v>
      </c>
      <c r="C22" s="8"/>
      <c r="D22" s="8"/>
      <c r="E22" s="8" t="s">
        <v>91</v>
      </c>
      <c r="F22" s="177"/>
      <c r="G22" s="178"/>
      <c r="H22" s="179"/>
      <c r="I22" s="179"/>
      <c r="J22" s="179">
        <v>196</v>
      </c>
      <c r="K22" s="179"/>
      <c r="L22" s="179"/>
      <c r="M22" s="179"/>
      <c r="N22" s="15"/>
      <c r="O22" s="14"/>
      <c r="P22" s="1"/>
      <c r="Q22" s="1"/>
      <c r="R22" s="1"/>
      <c r="S22" s="1"/>
      <c r="T22" s="1"/>
      <c r="U22" s="1"/>
    </row>
    <row r="23" spans="1:245" outlineLevel="1" x14ac:dyDescent="0.25">
      <c r="A23" s="8">
        <v>46</v>
      </c>
      <c r="B23" s="8">
        <v>625003</v>
      </c>
      <c r="C23" s="8"/>
      <c r="D23" s="8"/>
      <c r="E23" s="8" t="s">
        <v>65</v>
      </c>
      <c r="F23" s="177"/>
      <c r="G23" s="178"/>
      <c r="H23" s="179"/>
      <c r="I23" s="179"/>
      <c r="J23" s="179">
        <v>11.2</v>
      </c>
      <c r="K23" s="179"/>
      <c r="L23" s="179"/>
      <c r="M23" s="179"/>
      <c r="N23" s="15"/>
      <c r="O23" s="14"/>
      <c r="P23" s="1"/>
      <c r="Q23" s="1"/>
      <c r="R23" s="1"/>
      <c r="S23" s="1"/>
      <c r="T23" s="1"/>
      <c r="U23" s="1"/>
    </row>
    <row r="24" spans="1:245" outlineLevel="1" x14ac:dyDescent="0.25">
      <c r="A24" s="8">
        <v>46</v>
      </c>
      <c r="B24" s="8">
        <v>625004</v>
      </c>
      <c r="C24" s="8"/>
      <c r="D24" s="8"/>
      <c r="E24" s="8" t="s">
        <v>14</v>
      </c>
      <c r="F24" s="177"/>
      <c r="G24" s="178"/>
      <c r="H24" s="179"/>
      <c r="I24" s="179"/>
      <c r="J24" s="179">
        <v>42</v>
      </c>
      <c r="K24" s="179"/>
      <c r="L24" s="179"/>
      <c r="M24" s="179"/>
      <c r="N24" s="15"/>
      <c r="O24" s="14"/>
      <c r="P24" s="1"/>
      <c r="Q24" s="1"/>
      <c r="R24" s="1"/>
      <c r="S24" s="1"/>
      <c r="T24" s="1"/>
      <c r="U24" s="1"/>
    </row>
    <row r="25" spans="1:245" outlineLevel="1" x14ac:dyDescent="0.25">
      <c r="A25" s="8">
        <v>46</v>
      </c>
      <c r="B25" s="8">
        <v>625005</v>
      </c>
      <c r="C25" s="8"/>
      <c r="D25" s="8"/>
      <c r="E25" s="8" t="s">
        <v>92</v>
      </c>
      <c r="F25" s="177"/>
      <c r="G25" s="178"/>
      <c r="H25" s="179"/>
      <c r="I25" s="179"/>
      <c r="J25" s="179">
        <v>14</v>
      </c>
      <c r="K25" s="179"/>
      <c r="L25" s="179"/>
      <c r="M25" s="179"/>
      <c r="N25" s="15"/>
      <c r="O25" s="14"/>
      <c r="P25" s="1"/>
      <c r="Q25" s="1"/>
      <c r="R25" s="1"/>
      <c r="S25" s="1"/>
      <c r="T25" s="1"/>
      <c r="U25" s="1"/>
    </row>
    <row r="26" spans="1:245" outlineLevel="1" x14ac:dyDescent="0.25">
      <c r="A26" s="8">
        <v>46</v>
      </c>
      <c r="B26" s="8">
        <v>625006</v>
      </c>
      <c r="C26" s="8"/>
      <c r="D26" s="8"/>
      <c r="E26" s="8" t="s">
        <v>16</v>
      </c>
      <c r="F26" s="177"/>
      <c r="G26" s="178"/>
      <c r="H26" s="179"/>
      <c r="I26" s="179"/>
      <c r="J26" s="179">
        <v>3.48</v>
      </c>
      <c r="K26" s="179"/>
      <c r="L26" s="179"/>
      <c r="M26" s="179"/>
      <c r="N26" s="15"/>
      <c r="O26" s="14"/>
      <c r="P26" s="1"/>
      <c r="Q26" s="1"/>
      <c r="R26" s="1"/>
      <c r="S26" s="1"/>
      <c r="T26" s="1"/>
      <c r="U26" s="1"/>
    </row>
    <row r="27" spans="1:245" outlineLevel="1" x14ac:dyDescent="0.25">
      <c r="A27" s="8">
        <v>46</v>
      </c>
      <c r="B27" s="8">
        <v>625007</v>
      </c>
      <c r="C27" s="8"/>
      <c r="D27" s="8"/>
      <c r="E27" s="8" t="s">
        <v>93</v>
      </c>
      <c r="F27" s="177"/>
      <c r="G27" s="178"/>
      <c r="H27" s="179"/>
      <c r="I27" s="179"/>
      <c r="J27" s="179">
        <v>66.48</v>
      </c>
      <c r="K27" s="179"/>
      <c r="L27" s="179"/>
      <c r="M27" s="179"/>
      <c r="N27" s="15"/>
      <c r="O27" s="14"/>
      <c r="P27" s="1"/>
      <c r="Q27" s="1"/>
      <c r="R27" s="1"/>
      <c r="S27" s="1"/>
      <c r="T27" s="1"/>
      <c r="U27" s="1"/>
    </row>
    <row r="28" spans="1:245" outlineLevel="1" x14ac:dyDescent="0.25">
      <c r="A28" s="8"/>
      <c r="B28" s="8"/>
      <c r="C28" s="8"/>
      <c r="D28" s="8"/>
      <c r="E28" s="8"/>
      <c r="F28" s="177"/>
      <c r="G28" s="178"/>
      <c r="H28" s="179"/>
      <c r="I28" s="179"/>
      <c r="J28" s="179"/>
      <c r="K28" s="179"/>
      <c r="L28" s="168"/>
      <c r="M28" s="168"/>
      <c r="N28" s="15"/>
      <c r="O28" s="14"/>
      <c r="P28" s="1"/>
      <c r="Q28" s="1"/>
      <c r="R28" s="1"/>
      <c r="S28" s="1"/>
      <c r="T28" s="1"/>
      <c r="U28" s="1"/>
    </row>
    <row r="29" spans="1:245" outlineLevel="1" x14ac:dyDescent="0.25">
      <c r="A29" s="8"/>
      <c r="B29" s="8"/>
      <c r="C29" s="8"/>
      <c r="D29" s="8"/>
      <c r="E29" s="8"/>
      <c r="F29" s="177"/>
      <c r="G29" s="178"/>
      <c r="H29" s="179"/>
      <c r="I29" s="179"/>
      <c r="J29" s="179"/>
      <c r="K29" s="179"/>
      <c r="L29" s="168"/>
      <c r="M29" s="168"/>
      <c r="N29" s="15"/>
      <c r="O29" s="14"/>
      <c r="P29" s="1"/>
      <c r="Q29" s="1"/>
      <c r="R29" s="1"/>
      <c r="S29" s="1"/>
      <c r="T29" s="1"/>
      <c r="U29" s="1"/>
    </row>
    <row r="30" spans="1:245" x14ac:dyDescent="0.25">
      <c r="A30" s="16"/>
      <c r="B30" s="16"/>
      <c r="C30" s="16">
        <v>63</v>
      </c>
      <c r="D30" s="16"/>
      <c r="E30" s="16" t="s">
        <v>19</v>
      </c>
      <c r="F30" s="180">
        <f t="shared" ref="F30:I30" si="14">F31+F34+F37+F43+F48+F51</f>
        <v>0</v>
      </c>
      <c r="G30" s="180">
        <f t="shared" si="14"/>
        <v>0</v>
      </c>
      <c r="H30" s="181">
        <f t="shared" ref="H30" si="15">H31+H34+H37+H43+H48+H51</f>
        <v>0</v>
      </c>
      <c r="I30" s="181">
        <f t="shared" si="14"/>
        <v>20420</v>
      </c>
      <c r="J30" s="181">
        <f>J31+J34+J37+J43+J48+J51</f>
        <v>12810.99</v>
      </c>
      <c r="K30" s="181">
        <f t="shared" ref="K30:M30" si="16">K31+K34+K37+K43+K48+K51</f>
        <v>31120</v>
      </c>
      <c r="L30" s="181">
        <f t="shared" si="16"/>
        <v>31120</v>
      </c>
      <c r="M30" s="181">
        <f t="shared" si="16"/>
        <v>31120</v>
      </c>
      <c r="N30" s="15"/>
      <c r="O30" s="14"/>
      <c r="P30" s="1"/>
      <c r="Q30" s="1"/>
      <c r="R30" s="1"/>
      <c r="S30" s="1"/>
      <c r="T30" s="1"/>
      <c r="U30" s="1"/>
    </row>
    <row r="31" spans="1:245" x14ac:dyDescent="0.25">
      <c r="A31" s="10">
        <v>41</v>
      </c>
      <c r="B31" s="10">
        <v>631</v>
      </c>
      <c r="C31" s="10"/>
      <c r="D31" s="10"/>
      <c r="E31" s="10" t="s">
        <v>20</v>
      </c>
      <c r="F31" s="174"/>
      <c r="G31" s="182"/>
      <c r="H31" s="176"/>
      <c r="I31" s="176">
        <f t="shared" ref="I31:M31" si="17">I32+I33</f>
        <v>1200</v>
      </c>
      <c r="J31" s="176">
        <f t="shared" si="17"/>
        <v>0</v>
      </c>
      <c r="K31" s="176">
        <f t="shared" si="17"/>
        <v>1200</v>
      </c>
      <c r="L31" s="176">
        <f t="shared" si="17"/>
        <v>1200</v>
      </c>
      <c r="M31" s="176">
        <f t="shared" si="17"/>
        <v>1200</v>
      </c>
      <c r="N31" s="1"/>
      <c r="O31" s="1"/>
      <c r="P31" s="1"/>
      <c r="Q31" s="1"/>
      <c r="R31" s="1"/>
      <c r="S31" s="1"/>
      <c r="T31" s="1"/>
      <c r="U31" s="1"/>
    </row>
    <row r="32" spans="1:245" outlineLevel="1" x14ac:dyDescent="0.25">
      <c r="A32" s="8">
        <v>41</v>
      </c>
      <c r="B32" s="8">
        <v>631001</v>
      </c>
      <c r="C32" s="8"/>
      <c r="D32" s="8"/>
      <c r="E32" s="8" t="s">
        <v>21</v>
      </c>
      <c r="F32" s="177"/>
      <c r="G32" s="183"/>
      <c r="H32" s="179"/>
      <c r="I32" s="179">
        <v>600</v>
      </c>
      <c r="J32" s="179">
        <v>0</v>
      </c>
      <c r="K32" s="179">
        <v>600</v>
      </c>
      <c r="L32" s="179">
        <v>600</v>
      </c>
      <c r="M32" s="179">
        <v>600</v>
      </c>
      <c r="N32" s="1"/>
      <c r="O32" s="1"/>
      <c r="P32" s="1"/>
      <c r="Q32" s="1"/>
      <c r="R32" s="1"/>
      <c r="S32" s="1"/>
      <c r="T32" s="1"/>
      <c r="U32" s="1"/>
    </row>
    <row r="33" spans="1:21" outlineLevel="1" x14ac:dyDescent="0.25">
      <c r="A33" s="8">
        <v>41</v>
      </c>
      <c r="B33" s="8">
        <v>631002</v>
      </c>
      <c r="C33" s="8"/>
      <c r="D33" s="8"/>
      <c r="E33" s="8" t="s">
        <v>22</v>
      </c>
      <c r="F33" s="177"/>
      <c r="G33" s="183"/>
      <c r="H33" s="179"/>
      <c r="I33" s="179">
        <v>600</v>
      </c>
      <c r="J33" s="179">
        <v>0</v>
      </c>
      <c r="K33" s="179">
        <v>600</v>
      </c>
      <c r="L33" s="179">
        <v>600</v>
      </c>
      <c r="M33" s="179">
        <v>600</v>
      </c>
      <c r="N33" s="1"/>
      <c r="O33" s="1"/>
      <c r="P33" s="1"/>
      <c r="Q33" s="1"/>
      <c r="R33" s="1"/>
      <c r="S33" s="1"/>
      <c r="T33" s="1"/>
      <c r="U33" s="1"/>
    </row>
    <row r="34" spans="1:21" outlineLevel="1" x14ac:dyDescent="0.25">
      <c r="A34" s="10"/>
      <c r="B34" s="10">
        <v>632</v>
      </c>
      <c r="C34" s="10"/>
      <c r="D34" s="10"/>
      <c r="E34" s="10" t="s">
        <v>23</v>
      </c>
      <c r="F34" s="175">
        <f t="shared" ref="F34:G34" si="18">SUM(F35:F36)</f>
        <v>0</v>
      </c>
      <c r="G34" s="175">
        <f t="shared" si="18"/>
        <v>0</v>
      </c>
      <c r="H34" s="176">
        <f t="shared" ref="H34" si="19">SUM(H35:H36)</f>
        <v>0</v>
      </c>
      <c r="I34" s="176">
        <f t="shared" ref="I34:M34" si="20">SUM(I35:I36)</f>
        <v>3700</v>
      </c>
      <c r="J34" s="176">
        <f t="shared" si="20"/>
        <v>3037.51</v>
      </c>
      <c r="K34" s="176">
        <f t="shared" si="20"/>
        <v>3700</v>
      </c>
      <c r="L34" s="176">
        <f t="shared" si="20"/>
        <v>3700</v>
      </c>
      <c r="M34" s="176">
        <f t="shared" si="20"/>
        <v>3700</v>
      </c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8">
        <v>41</v>
      </c>
      <c r="B35" s="8">
        <v>632003</v>
      </c>
      <c r="C35" s="8"/>
      <c r="D35" s="8"/>
      <c r="E35" s="8" t="s">
        <v>24</v>
      </c>
      <c r="F35" s="177"/>
      <c r="G35" s="183"/>
      <c r="H35" s="179"/>
      <c r="I35" s="179">
        <v>3700</v>
      </c>
      <c r="J35" s="179">
        <f>3000</f>
        <v>3000</v>
      </c>
      <c r="K35" s="179">
        <v>3700</v>
      </c>
      <c r="L35" s="179">
        <v>3700</v>
      </c>
      <c r="M35" s="179">
        <v>3700</v>
      </c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8">
        <v>46</v>
      </c>
      <c r="B36" s="8">
        <v>632003</v>
      </c>
      <c r="C36" s="8"/>
      <c r="D36" s="8"/>
      <c r="E36" s="8" t="s">
        <v>24</v>
      </c>
      <c r="F36" s="177"/>
      <c r="G36" s="183"/>
      <c r="H36" s="179"/>
      <c r="I36" s="179"/>
      <c r="J36" s="179">
        <v>37.51</v>
      </c>
      <c r="K36" s="179"/>
      <c r="L36" s="179"/>
      <c r="M36" s="179"/>
      <c r="N36" s="1"/>
      <c r="O36" s="1"/>
      <c r="P36" s="1"/>
      <c r="Q36" s="1"/>
      <c r="R36" s="1"/>
      <c r="S36" s="1"/>
      <c r="T36" s="1"/>
      <c r="U36" s="1"/>
    </row>
    <row r="37" spans="1:21" outlineLevel="1" x14ac:dyDescent="0.25">
      <c r="A37" s="10">
        <v>41</v>
      </c>
      <c r="B37" s="10">
        <v>633</v>
      </c>
      <c r="C37" s="10"/>
      <c r="D37" s="10"/>
      <c r="E37" s="10" t="s">
        <v>25</v>
      </c>
      <c r="F37" s="174"/>
      <c r="G37" s="182"/>
      <c r="H37" s="176"/>
      <c r="I37" s="176">
        <f t="shared" ref="I37:M37" si="21">SUM(I38:I42)</f>
        <v>6950</v>
      </c>
      <c r="J37" s="176">
        <f t="shared" si="21"/>
        <v>1100</v>
      </c>
      <c r="K37" s="176">
        <f t="shared" si="21"/>
        <v>6950</v>
      </c>
      <c r="L37" s="176">
        <f t="shared" si="21"/>
        <v>6950</v>
      </c>
      <c r="M37" s="176">
        <f t="shared" si="21"/>
        <v>6950</v>
      </c>
      <c r="N37" s="1"/>
      <c r="O37" s="1"/>
      <c r="P37" s="1"/>
      <c r="Q37" s="1"/>
      <c r="R37" s="1"/>
      <c r="S37" s="1"/>
      <c r="T37" s="1"/>
      <c r="U37" s="1"/>
    </row>
    <row r="38" spans="1:21" outlineLevel="1" x14ac:dyDescent="0.25">
      <c r="A38" s="8">
        <v>41</v>
      </c>
      <c r="B38" s="8">
        <v>633002</v>
      </c>
      <c r="C38" s="8"/>
      <c r="D38" s="8"/>
      <c r="E38" s="8" t="s">
        <v>26</v>
      </c>
      <c r="F38" s="177"/>
      <c r="G38" s="183"/>
      <c r="H38" s="179"/>
      <c r="I38" s="179">
        <v>1000</v>
      </c>
      <c r="J38" s="179">
        <v>0</v>
      </c>
      <c r="K38" s="179">
        <v>1000</v>
      </c>
      <c r="L38" s="179">
        <v>1000</v>
      </c>
      <c r="M38" s="179">
        <v>1000</v>
      </c>
      <c r="N38" s="1"/>
      <c r="O38" s="1"/>
      <c r="P38" s="1"/>
      <c r="Q38" s="1"/>
      <c r="R38" s="1"/>
      <c r="S38" s="1"/>
      <c r="T38" s="1"/>
      <c r="U38" s="1"/>
    </row>
    <row r="39" spans="1:21" outlineLevel="1" x14ac:dyDescent="0.25">
      <c r="A39" s="8">
        <v>41</v>
      </c>
      <c r="B39" s="8">
        <v>633006</v>
      </c>
      <c r="C39" s="8"/>
      <c r="D39" s="8"/>
      <c r="E39" s="8" t="s">
        <v>27</v>
      </c>
      <c r="F39" s="177"/>
      <c r="G39" s="183"/>
      <c r="H39" s="179"/>
      <c r="I39" s="179">
        <v>5000</v>
      </c>
      <c r="J39" s="179">
        <v>500</v>
      </c>
      <c r="K39" s="179">
        <v>5000</v>
      </c>
      <c r="L39" s="179">
        <v>5000</v>
      </c>
      <c r="M39" s="179">
        <v>5000</v>
      </c>
      <c r="N39" s="1"/>
      <c r="O39" s="1"/>
      <c r="P39" s="1"/>
      <c r="Q39" s="1"/>
      <c r="R39" s="1"/>
      <c r="S39" s="1"/>
      <c r="T39" s="1"/>
      <c r="U39" s="1"/>
    </row>
    <row r="40" spans="1:21" outlineLevel="1" x14ac:dyDescent="0.25">
      <c r="A40" s="8">
        <v>41</v>
      </c>
      <c r="B40" s="8">
        <v>633009</v>
      </c>
      <c r="C40" s="8"/>
      <c r="D40" s="8"/>
      <c r="E40" s="8" t="s">
        <v>28</v>
      </c>
      <c r="F40" s="177"/>
      <c r="G40" s="183"/>
      <c r="H40" s="179"/>
      <c r="I40" s="179">
        <v>150</v>
      </c>
      <c r="J40" s="179">
        <v>100</v>
      </c>
      <c r="K40" s="179">
        <v>150</v>
      </c>
      <c r="L40" s="179">
        <v>150</v>
      </c>
      <c r="M40" s="179">
        <v>150</v>
      </c>
      <c r="N40" s="1"/>
      <c r="O40" s="1"/>
      <c r="P40" s="1"/>
      <c r="Q40" s="1"/>
      <c r="R40" s="1"/>
      <c r="S40" s="1"/>
      <c r="T40" s="1"/>
      <c r="U40" s="1"/>
    </row>
    <row r="41" spans="1:21" outlineLevel="1" x14ac:dyDescent="0.25">
      <c r="A41" s="8">
        <v>41</v>
      </c>
      <c r="B41" s="8">
        <v>633013</v>
      </c>
      <c r="C41" s="8"/>
      <c r="D41" s="8"/>
      <c r="E41" s="8" t="s">
        <v>29</v>
      </c>
      <c r="F41" s="177"/>
      <c r="G41" s="183"/>
      <c r="H41" s="179"/>
      <c r="I41" s="179">
        <v>500</v>
      </c>
      <c r="J41" s="179">
        <v>500</v>
      </c>
      <c r="K41" s="179">
        <v>500</v>
      </c>
      <c r="L41" s="179">
        <v>500</v>
      </c>
      <c r="M41" s="179">
        <v>500</v>
      </c>
      <c r="N41" s="1"/>
      <c r="O41" s="1"/>
      <c r="P41" s="1"/>
      <c r="Q41" s="1"/>
      <c r="R41" s="1"/>
      <c r="S41" s="1"/>
      <c r="T41" s="1"/>
      <c r="U41" s="1"/>
    </row>
    <row r="42" spans="1:21" outlineLevel="1" x14ac:dyDescent="0.25">
      <c r="A42" s="8">
        <v>41</v>
      </c>
      <c r="B42" s="8">
        <v>633016</v>
      </c>
      <c r="C42" s="8"/>
      <c r="D42" s="8"/>
      <c r="E42" s="8" t="s">
        <v>30</v>
      </c>
      <c r="F42" s="177"/>
      <c r="G42" s="183"/>
      <c r="H42" s="179"/>
      <c r="I42" s="179">
        <v>300</v>
      </c>
      <c r="J42" s="179">
        <v>0</v>
      </c>
      <c r="K42" s="179">
        <v>300</v>
      </c>
      <c r="L42" s="179">
        <v>300</v>
      </c>
      <c r="M42" s="179">
        <v>300</v>
      </c>
      <c r="N42" s="1"/>
      <c r="O42" s="1"/>
      <c r="P42" s="1"/>
      <c r="Q42" s="1"/>
      <c r="R42" s="1"/>
      <c r="S42" s="1"/>
      <c r="T42" s="1"/>
      <c r="U42" s="1"/>
    </row>
    <row r="43" spans="1:21" outlineLevel="1" x14ac:dyDescent="0.25">
      <c r="A43" s="10">
        <v>41</v>
      </c>
      <c r="B43" s="10">
        <v>634</v>
      </c>
      <c r="C43" s="10"/>
      <c r="D43" s="10"/>
      <c r="E43" s="10" t="s">
        <v>31</v>
      </c>
      <c r="F43" s="174"/>
      <c r="G43" s="182"/>
      <c r="H43" s="176"/>
      <c r="I43" s="176">
        <f t="shared" ref="I43:M43" si="22">SUM(I44:I47)</f>
        <v>1700</v>
      </c>
      <c r="J43" s="176">
        <f t="shared" si="22"/>
        <v>1800</v>
      </c>
      <c r="K43" s="176">
        <f t="shared" si="22"/>
        <v>1700</v>
      </c>
      <c r="L43" s="176">
        <f t="shared" si="22"/>
        <v>1700</v>
      </c>
      <c r="M43" s="176">
        <f t="shared" si="22"/>
        <v>1700</v>
      </c>
      <c r="N43" s="1"/>
      <c r="O43" s="1"/>
      <c r="P43" s="1"/>
      <c r="Q43" s="1"/>
      <c r="R43" s="1"/>
      <c r="S43" s="1"/>
      <c r="T43" s="1"/>
      <c r="U43" s="1"/>
    </row>
    <row r="44" spans="1:21" outlineLevel="1" x14ac:dyDescent="0.25">
      <c r="A44" s="8">
        <v>41</v>
      </c>
      <c r="B44" s="8">
        <v>634001</v>
      </c>
      <c r="C44" s="8"/>
      <c r="D44" s="8"/>
      <c r="E44" s="8" t="s">
        <v>32</v>
      </c>
      <c r="F44" s="177"/>
      <c r="G44" s="183"/>
      <c r="H44" s="179"/>
      <c r="I44" s="179">
        <v>300</v>
      </c>
      <c r="J44" s="179">
        <v>750</v>
      </c>
      <c r="K44" s="179">
        <v>300</v>
      </c>
      <c r="L44" s="179">
        <v>300</v>
      </c>
      <c r="M44" s="179">
        <v>300</v>
      </c>
      <c r="N44" s="18"/>
      <c r="O44" s="14"/>
      <c r="P44" s="1"/>
      <c r="Q44" s="1"/>
      <c r="R44" s="1"/>
      <c r="S44" s="1"/>
      <c r="T44" s="1"/>
      <c r="U44" s="1"/>
    </row>
    <row r="45" spans="1:21" outlineLevel="1" x14ac:dyDescent="0.25">
      <c r="A45" s="8">
        <v>41</v>
      </c>
      <c r="B45" s="8">
        <v>634002</v>
      </c>
      <c r="C45" s="8"/>
      <c r="D45" s="8"/>
      <c r="E45" s="8" t="s">
        <v>33</v>
      </c>
      <c r="F45" s="177"/>
      <c r="G45" s="183"/>
      <c r="H45" s="179"/>
      <c r="I45" s="179">
        <v>900</v>
      </c>
      <c r="J45" s="179">
        <v>500</v>
      </c>
      <c r="K45" s="179">
        <v>900</v>
      </c>
      <c r="L45" s="179">
        <v>900</v>
      </c>
      <c r="M45" s="179">
        <v>900</v>
      </c>
      <c r="N45" s="18"/>
      <c r="O45" s="14"/>
      <c r="P45" s="1"/>
      <c r="Q45" s="1"/>
      <c r="R45" s="1"/>
      <c r="S45" s="1"/>
      <c r="T45" s="1"/>
      <c r="U45" s="1"/>
    </row>
    <row r="46" spans="1:21" outlineLevel="1" x14ac:dyDescent="0.25">
      <c r="A46" s="8">
        <v>41</v>
      </c>
      <c r="B46" s="8">
        <v>634003</v>
      </c>
      <c r="C46" s="8"/>
      <c r="D46" s="8"/>
      <c r="E46" s="8" t="s">
        <v>34</v>
      </c>
      <c r="F46" s="177"/>
      <c r="G46" s="183"/>
      <c r="H46" s="179"/>
      <c r="I46" s="179">
        <v>400</v>
      </c>
      <c r="J46" s="179">
        <v>500</v>
      </c>
      <c r="K46" s="179">
        <v>400</v>
      </c>
      <c r="L46" s="179">
        <v>400</v>
      </c>
      <c r="M46" s="179">
        <v>400</v>
      </c>
      <c r="N46" s="18"/>
      <c r="O46" s="14"/>
      <c r="P46" s="1"/>
      <c r="Q46" s="1"/>
      <c r="R46" s="1"/>
      <c r="S46" s="1"/>
      <c r="T46" s="1"/>
      <c r="U46" s="1"/>
    </row>
    <row r="47" spans="1:21" x14ac:dyDescent="0.25">
      <c r="A47" s="8">
        <v>41</v>
      </c>
      <c r="B47" s="8">
        <v>634005</v>
      </c>
      <c r="C47" s="8"/>
      <c r="D47" s="8"/>
      <c r="E47" s="8" t="s">
        <v>35</v>
      </c>
      <c r="F47" s="177"/>
      <c r="G47" s="183"/>
      <c r="H47" s="179"/>
      <c r="I47" s="179">
        <v>100</v>
      </c>
      <c r="J47" s="179">
        <v>50</v>
      </c>
      <c r="K47" s="179">
        <v>100</v>
      </c>
      <c r="L47" s="179">
        <v>100</v>
      </c>
      <c r="M47" s="179">
        <v>100</v>
      </c>
      <c r="N47" s="18"/>
      <c r="O47" s="14"/>
      <c r="P47" s="1"/>
      <c r="Q47" s="1"/>
      <c r="R47" s="1"/>
      <c r="S47" s="1"/>
      <c r="T47" s="1"/>
      <c r="U47" s="1"/>
    </row>
    <row r="48" spans="1:21" x14ac:dyDescent="0.25">
      <c r="A48" s="10">
        <v>41</v>
      </c>
      <c r="B48" s="10">
        <v>635</v>
      </c>
      <c r="C48" s="10"/>
      <c r="D48" s="10"/>
      <c r="E48" s="10" t="s">
        <v>36</v>
      </c>
      <c r="F48" s="174"/>
      <c r="G48" s="182"/>
      <c r="H48" s="176"/>
      <c r="I48" s="176">
        <f t="shared" ref="I48:M48" si="23">SUM(I49:I50)</f>
        <v>1000</v>
      </c>
      <c r="J48" s="176">
        <f t="shared" si="23"/>
        <v>1328</v>
      </c>
      <c r="K48" s="176">
        <f t="shared" si="23"/>
        <v>1000</v>
      </c>
      <c r="L48" s="176">
        <f t="shared" si="23"/>
        <v>1000</v>
      </c>
      <c r="M48" s="176">
        <f t="shared" si="23"/>
        <v>1000</v>
      </c>
      <c r="N48" s="18"/>
      <c r="O48" s="14"/>
      <c r="P48" s="1"/>
      <c r="Q48" s="1"/>
      <c r="R48" s="1"/>
      <c r="S48" s="1"/>
      <c r="T48" s="1"/>
      <c r="U48" s="1"/>
    </row>
    <row r="49" spans="1:21" x14ac:dyDescent="0.25">
      <c r="A49" s="8">
        <v>41</v>
      </c>
      <c r="B49" s="8">
        <v>635002</v>
      </c>
      <c r="C49" s="8"/>
      <c r="D49" s="8"/>
      <c r="E49" s="8" t="s">
        <v>37</v>
      </c>
      <c r="F49" s="177"/>
      <c r="G49" s="183"/>
      <c r="H49" s="179"/>
      <c r="I49" s="179">
        <v>500</v>
      </c>
      <c r="J49" s="179">
        <v>620</v>
      </c>
      <c r="K49" s="179">
        <v>500</v>
      </c>
      <c r="L49" s="179">
        <v>500</v>
      </c>
      <c r="M49" s="179">
        <v>500</v>
      </c>
      <c r="N49" s="18"/>
      <c r="O49" s="14"/>
      <c r="P49" s="1"/>
      <c r="Q49" s="1"/>
      <c r="R49" s="1"/>
      <c r="S49" s="1"/>
      <c r="T49" s="1"/>
      <c r="U49" s="1"/>
    </row>
    <row r="50" spans="1:21" x14ac:dyDescent="0.25">
      <c r="A50" s="8">
        <v>41</v>
      </c>
      <c r="B50" s="8">
        <v>635004</v>
      </c>
      <c r="C50" s="8"/>
      <c r="D50" s="8"/>
      <c r="E50" s="8" t="s">
        <v>38</v>
      </c>
      <c r="F50" s="177"/>
      <c r="G50" s="183"/>
      <c r="H50" s="179"/>
      <c r="I50" s="179">
        <v>500</v>
      </c>
      <c r="J50" s="179">
        <v>708</v>
      </c>
      <c r="K50" s="179">
        <v>500</v>
      </c>
      <c r="L50" s="179">
        <v>500</v>
      </c>
      <c r="M50" s="179">
        <v>500</v>
      </c>
      <c r="N50" s="18"/>
      <c r="O50" s="14"/>
      <c r="P50" s="1"/>
      <c r="Q50" s="1"/>
      <c r="R50" s="1"/>
      <c r="S50" s="1"/>
      <c r="T50" s="1"/>
      <c r="U50" s="1"/>
    </row>
    <row r="51" spans="1:21" x14ac:dyDescent="0.25">
      <c r="A51" s="10"/>
      <c r="B51" s="10">
        <v>637</v>
      </c>
      <c r="C51" s="10"/>
      <c r="D51" s="10"/>
      <c r="E51" s="10" t="s">
        <v>39</v>
      </c>
      <c r="F51" s="175">
        <f t="shared" ref="F51:M51" si="24">SUM(F52:F62)</f>
        <v>0</v>
      </c>
      <c r="G51" s="175">
        <f t="shared" si="24"/>
        <v>0</v>
      </c>
      <c r="H51" s="176">
        <f t="shared" si="24"/>
        <v>0</v>
      </c>
      <c r="I51" s="176">
        <f t="shared" si="24"/>
        <v>5870</v>
      </c>
      <c r="J51" s="176">
        <f t="shared" si="24"/>
        <v>5545.48</v>
      </c>
      <c r="K51" s="176">
        <f t="shared" si="24"/>
        <v>16570</v>
      </c>
      <c r="L51" s="176">
        <f t="shared" si="24"/>
        <v>16570</v>
      </c>
      <c r="M51" s="176">
        <f t="shared" si="24"/>
        <v>16570</v>
      </c>
      <c r="N51" s="18"/>
      <c r="O51" s="14"/>
      <c r="P51" s="1"/>
      <c r="Q51" s="1"/>
      <c r="R51" s="1"/>
      <c r="S51" s="1"/>
      <c r="T51" s="1"/>
      <c r="U51" s="1"/>
    </row>
    <row r="52" spans="1:21" x14ac:dyDescent="0.25">
      <c r="A52" s="8">
        <v>41</v>
      </c>
      <c r="B52" s="8">
        <v>637001</v>
      </c>
      <c r="C52" s="8"/>
      <c r="D52" s="8"/>
      <c r="E52" s="8" t="s">
        <v>40</v>
      </c>
      <c r="F52" s="177"/>
      <c r="G52" s="183"/>
      <c r="H52" s="179"/>
      <c r="I52" s="179">
        <v>1000</v>
      </c>
      <c r="J52" s="179">
        <v>900</v>
      </c>
      <c r="K52" s="179">
        <v>1000</v>
      </c>
      <c r="L52" s="179">
        <v>1000</v>
      </c>
      <c r="M52" s="179">
        <v>1000</v>
      </c>
      <c r="N52" s="18"/>
      <c r="O52" s="14"/>
      <c r="P52" s="1"/>
      <c r="Q52" s="1"/>
      <c r="R52" s="1"/>
      <c r="S52" s="1"/>
      <c r="T52" s="1"/>
      <c r="U52" s="1"/>
    </row>
    <row r="53" spans="1:21" x14ac:dyDescent="0.25">
      <c r="A53" s="8">
        <v>46</v>
      </c>
      <c r="B53" s="8">
        <v>637004</v>
      </c>
      <c r="C53" s="8"/>
      <c r="D53" s="8"/>
      <c r="E53" s="8" t="s">
        <v>39</v>
      </c>
      <c r="F53" s="177"/>
      <c r="G53" s="183"/>
      <c r="H53" s="179"/>
      <c r="I53" s="179"/>
      <c r="J53" s="179">
        <v>590</v>
      </c>
      <c r="K53" s="179"/>
      <c r="L53" s="179"/>
      <c r="M53" s="179"/>
      <c r="N53" s="18"/>
      <c r="O53" s="14"/>
      <c r="P53" s="1"/>
      <c r="Q53" s="1"/>
      <c r="R53" s="1"/>
      <c r="S53" s="1"/>
      <c r="T53" s="1"/>
      <c r="U53" s="1"/>
    </row>
    <row r="54" spans="1:21" x14ac:dyDescent="0.25">
      <c r="A54" s="8">
        <v>41</v>
      </c>
      <c r="B54" s="8">
        <v>637004</v>
      </c>
      <c r="C54" s="8"/>
      <c r="D54" s="8"/>
      <c r="E54" s="8" t="s">
        <v>39</v>
      </c>
      <c r="F54" s="177"/>
      <c r="G54" s="183"/>
      <c r="H54" s="179"/>
      <c r="I54" s="179"/>
      <c r="J54" s="179">
        <v>0</v>
      </c>
      <c r="K54" s="179">
        <v>10000</v>
      </c>
      <c r="L54" s="179">
        <v>10000</v>
      </c>
      <c r="M54" s="179">
        <v>10000</v>
      </c>
      <c r="N54" s="18"/>
      <c r="O54" s="14"/>
      <c r="P54" s="1"/>
      <c r="Q54" s="1"/>
      <c r="R54" s="1"/>
      <c r="S54" s="1"/>
      <c r="T54" s="1"/>
      <c r="U54" s="1"/>
    </row>
    <row r="55" spans="1:21" x14ac:dyDescent="0.25">
      <c r="A55" s="8">
        <v>41</v>
      </c>
      <c r="B55" s="8">
        <v>637012</v>
      </c>
      <c r="C55" s="8"/>
      <c r="D55" s="8"/>
      <c r="E55" s="8" t="s">
        <v>41</v>
      </c>
      <c r="F55" s="177"/>
      <c r="G55" s="183"/>
      <c r="H55" s="179"/>
      <c r="I55" s="179">
        <v>1500</v>
      </c>
      <c r="J55" s="179">
        <v>600</v>
      </c>
      <c r="K55" s="179">
        <v>1500</v>
      </c>
      <c r="L55" s="179">
        <v>1500</v>
      </c>
      <c r="M55" s="179">
        <v>1500</v>
      </c>
      <c r="N55" s="1"/>
      <c r="O55" s="14"/>
      <c r="P55" s="1"/>
      <c r="Q55" s="1"/>
      <c r="R55" s="1"/>
      <c r="S55" s="1"/>
      <c r="T55" s="1"/>
      <c r="U55" s="1"/>
    </row>
    <row r="56" spans="1:21" x14ac:dyDescent="0.25">
      <c r="A56" s="8">
        <v>41</v>
      </c>
      <c r="B56" s="8">
        <v>637014</v>
      </c>
      <c r="C56" s="8"/>
      <c r="D56" s="8"/>
      <c r="E56" s="8" t="s">
        <v>42</v>
      </c>
      <c r="F56" s="177"/>
      <c r="G56" s="183"/>
      <c r="H56" s="179"/>
      <c r="I56" s="179">
        <v>2400</v>
      </c>
      <c r="J56" s="179">
        <v>2200</v>
      </c>
      <c r="K56" s="179">
        <v>2400</v>
      </c>
      <c r="L56" s="179">
        <v>2400</v>
      </c>
      <c r="M56" s="179">
        <v>2400</v>
      </c>
      <c r="N56" s="1"/>
      <c r="O56" s="1"/>
      <c r="P56" s="1"/>
      <c r="Q56" s="1"/>
      <c r="R56" s="1"/>
      <c r="S56" s="1"/>
      <c r="T56" s="1"/>
      <c r="U56" s="1"/>
    </row>
    <row r="57" spans="1:21" x14ac:dyDescent="0.25">
      <c r="A57" s="8">
        <v>46</v>
      </c>
      <c r="B57" s="8">
        <v>637015</v>
      </c>
      <c r="C57" s="8"/>
      <c r="D57" s="8"/>
      <c r="E57" s="8" t="s">
        <v>34</v>
      </c>
      <c r="F57" s="177"/>
      <c r="G57" s="183"/>
      <c r="H57" s="179"/>
      <c r="I57" s="179"/>
      <c r="J57" s="179">
        <v>8.08</v>
      </c>
      <c r="K57" s="179"/>
      <c r="L57" s="179"/>
      <c r="M57" s="179"/>
      <c r="N57" s="1"/>
      <c r="O57" s="1"/>
      <c r="P57" s="1"/>
      <c r="Q57" s="1"/>
      <c r="R57" s="1"/>
      <c r="S57" s="1"/>
      <c r="T57" s="1"/>
      <c r="U57" s="1"/>
    </row>
    <row r="58" spans="1:21" x14ac:dyDescent="0.25">
      <c r="A58" s="8">
        <v>41</v>
      </c>
      <c r="B58" s="8">
        <v>637015</v>
      </c>
      <c r="C58" s="8"/>
      <c r="D58" s="8"/>
      <c r="E58" s="8" t="s">
        <v>34</v>
      </c>
      <c r="F58" s="177"/>
      <c r="G58" s="183"/>
      <c r="H58" s="179"/>
      <c r="I58" s="179"/>
      <c r="J58" s="179">
        <v>0</v>
      </c>
      <c r="K58" s="179">
        <v>700</v>
      </c>
      <c r="L58" s="179">
        <v>700</v>
      </c>
      <c r="M58" s="179">
        <v>700</v>
      </c>
      <c r="N58" s="1"/>
      <c r="O58" s="1"/>
      <c r="P58" s="1"/>
      <c r="Q58" s="1"/>
      <c r="R58" s="1"/>
      <c r="S58" s="1"/>
      <c r="T58" s="1"/>
      <c r="U58" s="1"/>
    </row>
    <row r="59" spans="1:21" outlineLevel="1" x14ac:dyDescent="0.25">
      <c r="A59" s="8">
        <v>41</v>
      </c>
      <c r="B59" s="8">
        <v>637016</v>
      </c>
      <c r="C59" s="8"/>
      <c r="D59" s="8"/>
      <c r="E59" s="8" t="s">
        <v>43</v>
      </c>
      <c r="F59" s="177"/>
      <c r="G59" s="183"/>
      <c r="H59" s="179"/>
      <c r="I59" s="179">
        <v>820</v>
      </c>
      <c r="J59" s="179"/>
      <c r="K59" s="179">
        <v>820</v>
      </c>
      <c r="L59" s="179">
        <v>820</v>
      </c>
      <c r="M59" s="179">
        <v>820</v>
      </c>
      <c r="N59" s="1"/>
      <c r="O59" s="1"/>
      <c r="P59" s="1"/>
      <c r="Q59" s="1"/>
      <c r="R59" s="1"/>
      <c r="S59" s="1"/>
      <c r="T59" s="1"/>
      <c r="U59" s="1"/>
    </row>
    <row r="60" spans="1:21" outlineLevel="1" x14ac:dyDescent="0.25">
      <c r="A60" s="8">
        <v>46</v>
      </c>
      <c r="B60" s="8">
        <v>637031</v>
      </c>
      <c r="C60" s="8"/>
      <c r="D60" s="8"/>
      <c r="E60" s="8" t="s">
        <v>171</v>
      </c>
      <c r="F60" s="177"/>
      <c r="G60" s="183"/>
      <c r="H60" s="179"/>
      <c r="I60" s="179"/>
      <c r="J60" s="179">
        <v>35</v>
      </c>
      <c r="K60" s="179"/>
      <c r="L60" s="179"/>
      <c r="M60" s="179"/>
      <c r="N60" s="1"/>
      <c r="O60" s="1"/>
      <c r="P60" s="1"/>
      <c r="Q60" s="1"/>
      <c r="R60" s="1"/>
      <c r="S60" s="1"/>
      <c r="T60" s="1"/>
      <c r="U60" s="1"/>
    </row>
    <row r="61" spans="1:21" outlineLevel="1" x14ac:dyDescent="0.25">
      <c r="A61" s="8">
        <v>46</v>
      </c>
      <c r="B61" s="8">
        <v>637027</v>
      </c>
      <c r="C61" s="8"/>
      <c r="D61" s="8"/>
      <c r="E61" s="8" t="s">
        <v>44</v>
      </c>
      <c r="F61" s="177"/>
      <c r="G61" s="183"/>
      <c r="H61" s="179"/>
      <c r="I61" s="179"/>
      <c r="J61" s="179">
        <v>1212.4000000000001</v>
      </c>
      <c r="K61" s="179"/>
      <c r="L61" s="179"/>
      <c r="M61" s="179"/>
      <c r="N61" s="1"/>
      <c r="O61" s="1"/>
      <c r="P61" s="1"/>
      <c r="Q61" s="1"/>
      <c r="R61" s="1"/>
      <c r="S61" s="1"/>
      <c r="T61" s="1"/>
      <c r="U61" s="1"/>
    </row>
    <row r="62" spans="1:21" outlineLevel="1" x14ac:dyDescent="0.25">
      <c r="A62" s="8">
        <v>41</v>
      </c>
      <c r="B62" s="8">
        <v>637035</v>
      </c>
      <c r="C62" s="8"/>
      <c r="D62" s="8"/>
      <c r="E62" s="8" t="s">
        <v>45</v>
      </c>
      <c r="F62" s="177"/>
      <c r="G62" s="183"/>
      <c r="H62" s="179"/>
      <c r="I62" s="179">
        <v>150</v>
      </c>
      <c r="J62" s="179"/>
      <c r="K62" s="179">
        <v>150</v>
      </c>
      <c r="L62" s="179">
        <v>150</v>
      </c>
      <c r="M62" s="179">
        <v>150</v>
      </c>
      <c r="N62" s="1"/>
      <c r="O62" s="1"/>
      <c r="P62" s="1"/>
      <c r="Q62" s="1"/>
      <c r="R62" s="1"/>
      <c r="S62" s="1"/>
      <c r="T62" s="1"/>
      <c r="U62" s="1"/>
    </row>
    <row r="63" spans="1:21" outlineLevel="1" x14ac:dyDescent="0.25">
      <c r="A63" s="8"/>
      <c r="B63" s="8"/>
      <c r="C63" s="10">
        <v>64</v>
      </c>
      <c r="D63" s="10"/>
      <c r="E63" s="10"/>
      <c r="F63" s="174"/>
      <c r="G63" s="182"/>
      <c r="H63" s="176"/>
      <c r="I63" s="176">
        <f t="shared" ref="I63:M63" si="25">SUM(I64)</f>
        <v>0</v>
      </c>
      <c r="J63" s="176">
        <f t="shared" si="25"/>
        <v>0</v>
      </c>
      <c r="K63" s="176">
        <f t="shared" si="25"/>
        <v>0</v>
      </c>
      <c r="L63" s="176">
        <f t="shared" si="25"/>
        <v>0</v>
      </c>
      <c r="M63" s="176">
        <f t="shared" si="25"/>
        <v>0</v>
      </c>
      <c r="N63" s="1"/>
      <c r="O63" s="1"/>
      <c r="P63" s="1"/>
      <c r="Q63" s="1"/>
      <c r="R63" s="1"/>
      <c r="S63" s="1"/>
      <c r="T63" s="1"/>
      <c r="U63" s="1"/>
    </row>
    <row r="64" spans="1:21" outlineLevel="1" x14ac:dyDescent="0.25">
      <c r="A64" s="8"/>
      <c r="B64" s="8">
        <v>642015</v>
      </c>
      <c r="C64" s="8"/>
      <c r="D64" s="8"/>
      <c r="E64" s="8" t="s">
        <v>94</v>
      </c>
      <c r="F64" s="177"/>
      <c r="G64" s="183"/>
      <c r="H64" s="179"/>
      <c r="I64" s="179"/>
      <c r="J64" s="179">
        <v>0</v>
      </c>
      <c r="K64" s="179"/>
      <c r="L64" s="179"/>
      <c r="M64" s="179"/>
      <c r="N64" s="1"/>
      <c r="O64" s="1"/>
      <c r="P64" s="1"/>
      <c r="Q64" s="1"/>
      <c r="R64" s="1"/>
      <c r="S64" s="1"/>
      <c r="T64" s="1"/>
      <c r="U64" s="1"/>
    </row>
    <row r="65" spans="1:21" x14ac:dyDescent="0.25">
      <c r="A65" s="55"/>
      <c r="B65" s="27"/>
      <c r="C65" s="27"/>
      <c r="D65" s="27"/>
      <c r="E65" s="27"/>
      <c r="F65" s="27"/>
      <c r="G65" s="11"/>
      <c r="H65" s="11"/>
      <c r="I65" s="13"/>
      <c r="J65" s="13"/>
      <c r="K65" s="13"/>
      <c r="L65" s="228"/>
      <c r="M65" s="228"/>
      <c r="N65" s="1"/>
      <c r="O65" s="1"/>
      <c r="P65" s="1"/>
      <c r="Q65" s="1"/>
      <c r="R65" s="1"/>
      <c r="S65" s="1"/>
      <c r="T65" s="1"/>
      <c r="U65" s="1"/>
    </row>
    <row r="66" spans="1:21" x14ac:dyDescent="0.25">
      <c r="A66" s="215"/>
      <c r="B66" s="216" t="s">
        <v>1</v>
      </c>
      <c r="C66" s="216"/>
      <c r="D66" s="216"/>
      <c r="E66" s="216"/>
      <c r="F66" s="217" t="s">
        <v>161</v>
      </c>
      <c r="G66" s="217" t="s">
        <v>161</v>
      </c>
      <c r="H66" s="218" t="s">
        <v>248</v>
      </c>
      <c r="I66" s="218" t="s">
        <v>2</v>
      </c>
      <c r="J66" s="218" t="s">
        <v>162</v>
      </c>
      <c r="K66" s="218" t="s">
        <v>2</v>
      </c>
      <c r="L66" s="218" t="s">
        <v>2</v>
      </c>
      <c r="M66" s="218" t="s">
        <v>2</v>
      </c>
      <c r="N66" s="4"/>
      <c r="O66" s="1"/>
      <c r="P66" s="1"/>
      <c r="Q66" s="1"/>
      <c r="R66" s="1"/>
      <c r="S66" s="1"/>
      <c r="T66" s="1"/>
      <c r="U66" s="1"/>
    </row>
    <row r="67" spans="1:21" outlineLevel="1" x14ac:dyDescent="0.25">
      <c r="A67" s="215"/>
      <c r="B67" s="216"/>
      <c r="C67" s="216"/>
      <c r="D67" s="216"/>
      <c r="E67" s="216"/>
      <c r="F67" s="217">
        <v>2015</v>
      </c>
      <c r="G67" s="217">
        <v>2016</v>
      </c>
      <c r="H67" s="219">
        <v>2017</v>
      </c>
      <c r="I67" s="219">
        <v>2017</v>
      </c>
      <c r="J67" s="219">
        <v>2017</v>
      </c>
      <c r="K67" s="219">
        <v>2018</v>
      </c>
      <c r="L67" s="219">
        <v>2019</v>
      </c>
      <c r="M67" s="219">
        <v>2020</v>
      </c>
      <c r="N67" s="4"/>
      <c r="O67" s="1"/>
      <c r="P67" s="1"/>
      <c r="Q67" s="1"/>
      <c r="R67" s="1"/>
      <c r="S67" s="1"/>
      <c r="T67" s="1"/>
      <c r="U67" s="1"/>
    </row>
    <row r="68" spans="1:21" outlineLevel="1" x14ac:dyDescent="0.25">
      <c r="A68" s="220" t="s">
        <v>46</v>
      </c>
      <c r="B68" s="220" t="s">
        <v>47</v>
      </c>
      <c r="C68" s="221"/>
      <c r="D68" s="222"/>
      <c r="E68" s="223" t="s">
        <v>48</v>
      </c>
      <c r="F68" s="224">
        <f>F69+F79</f>
        <v>0</v>
      </c>
      <c r="G68" s="224">
        <f t="shared" ref="G68:M68" si="26">G69+G79</f>
        <v>0</v>
      </c>
      <c r="H68" s="225">
        <f t="shared" ref="H68" si="27">H69+H79</f>
        <v>0</v>
      </c>
      <c r="I68" s="225">
        <f t="shared" si="26"/>
        <v>47990</v>
      </c>
      <c r="J68" s="225">
        <f t="shared" si="26"/>
        <v>47456.62</v>
      </c>
      <c r="K68" s="225">
        <f t="shared" si="26"/>
        <v>47990</v>
      </c>
      <c r="L68" s="225">
        <f t="shared" si="26"/>
        <v>47990</v>
      </c>
      <c r="M68" s="225">
        <f t="shared" si="26"/>
        <v>47990</v>
      </c>
      <c r="N68" s="1"/>
      <c r="O68" s="1"/>
      <c r="P68" s="1"/>
      <c r="Q68" s="1"/>
      <c r="R68" s="1"/>
      <c r="S68" s="1"/>
      <c r="T68" s="1"/>
      <c r="U68" s="1"/>
    </row>
    <row r="69" spans="1:21" outlineLevel="1" x14ac:dyDescent="0.25">
      <c r="A69" s="10">
        <v>41</v>
      </c>
      <c r="B69" s="10"/>
      <c r="C69" s="10">
        <v>62</v>
      </c>
      <c r="D69" s="10"/>
      <c r="E69" s="10" t="s">
        <v>49</v>
      </c>
      <c r="F69" s="191">
        <f>SUM(F70:F77)</f>
        <v>0</v>
      </c>
      <c r="G69" s="191">
        <f t="shared" ref="G69:M69" si="28">SUM(G70:G77)</f>
        <v>0</v>
      </c>
      <c r="H69" s="191">
        <f t="shared" ref="H69" si="29">SUM(H70:H77)</f>
        <v>0</v>
      </c>
      <c r="I69" s="191">
        <f t="shared" si="28"/>
        <v>1300</v>
      </c>
      <c r="J69" s="191">
        <f t="shared" si="28"/>
        <v>1300</v>
      </c>
      <c r="K69" s="191">
        <f t="shared" si="28"/>
        <v>1300</v>
      </c>
      <c r="L69" s="191">
        <f t="shared" si="28"/>
        <v>1300</v>
      </c>
      <c r="M69" s="191">
        <f t="shared" si="28"/>
        <v>1300</v>
      </c>
      <c r="N69" s="1"/>
      <c r="O69" s="1"/>
      <c r="P69" s="1"/>
      <c r="Q69" s="1"/>
      <c r="R69" s="1"/>
      <c r="S69" s="1"/>
      <c r="T69" s="1"/>
      <c r="U69" s="1"/>
    </row>
    <row r="70" spans="1:21" outlineLevel="1" x14ac:dyDescent="0.25">
      <c r="A70" s="23">
        <v>41</v>
      </c>
      <c r="B70" s="23" t="s">
        <v>9</v>
      </c>
      <c r="C70" s="23"/>
      <c r="D70" s="23"/>
      <c r="E70" s="23" t="s">
        <v>10</v>
      </c>
      <c r="F70" s="184"/>
      <c r="G70" s="185"/>
      <c r="H70" s="185"/>
      <c r="I70" s="185">
        <v>350</v>
      </c>
      <c r="J70" s="186">
        <v>350</v>
      </c>
      <c r="K70" s="186">
        <v>350</v>
      </c>
      <c r="L70" s="186">
        <v>350</v>
      </c>
      <c r="M70" s="186">
        <v>350</v>
      </c>
      <c r="N70" s="1"/>
      <c r="O70" s="1"/>
      <c r="P70" s="1"/>
      <c r="Q70" s="1"/>
      <c r="R70" s="1"/>
      <c r="S70" s="1"/>
      <c r="T70" s="1"/>
      <c r="U70" s="1"/>
    </row>
    <row r="71" spans="1:21" outlineLevel="1" x14ac:dyDescent="0.25">
      <c r="A71" s="23">
        <v>41</v>
      </c>
      <c r="B71" s="23">
        <v>625001</v>
      </c>
      <c r="C71" s="23"/>
      <c r="D71" s="23"/>
      <c r="E71" s="23" t="s">
        <v>11</v>
      </c>
      <c r="F71" s="184"/>
      <c r="G71" s="185"/>
      <c r="H71" s="185"/>
      <c r="I71" s="185">
        <v>50</v>
      </c>
      <c r="J71" s="186">
        <v>50</v>
      </c>
      <c r="K71" s="186">
        <v>50</v>
      </c>
      <c r="L71" s="186">
        <v>50</v>
      </c>
      <c r="M71" s="186">
        <v>50</v>
      </c>
      <c r="N71" s="1"/>
      <c r="O71" s="1"/>
      <c r="P71" s="1"/>
      <c r="Q71" s="1"/>
      <c r="R71" s="1"/>
      <c r="S71" s="1"/>
      <c r="T71" s="1"/>
      <c r="U71" s="1"/>
    </row>
    <row r="72" spans="1:21" x14ac:dyDescent="0.25">
      <c r="A72" s="23">
        <v>41</v>
      </c>
      <c r="B72" s="23">
        <v>625002</v>
      </c>
      <c r="C72" s="23"/>
      <c r="D72" s="23"/>
      <c r="E72" s="23" t="s">
        <v>12</v>
      </c>
      <c r="F72" s="184"/>
      <c r="G72" s="185"/>
      <c r="H72" s="185"/>
      <c r="I72" s="185">
        <v>560</v>
      </c>
      <c r="J72" s="186">
        <v>560</v>
      </c>
      <c r="K72" s="186">
        <v>560</v>
      </c>
      <c r="L72" s="186">
        <v>560</v>
      </c>
      <c r="M72" s="186">
        <v>560</v>
      </c>
      <c r="N72" s="1"/>
      <c r="O72" s="1"/>
      <c r="P72" s="1"/>
      <c r="Q72" s="1"/>
      <c r="R72" s="1"/>
      <c r="S72" s="1"/>
      <c r="T72" s="1"/>
      <c r="U72" s="1"/>
    </row>
    <row r="73" spans="1:21" x14ac:dyDescent="0.25">
      <c r="A73" s="23">
        <v>41</v>
      </c>
      <c r="B73" s="23">
        <v>625003</v>
      </c>
      <c r="C73" s="23"/>
      <c r="D73" s="23"/>
      <c r="E73" s="23" t="s">
        <v>13</v>
      </c>
      <c r="F73" s="184"/>
      <c r="G73" s="185"/>
      <c r="H73" s="185"/>
      <c r="I73" s="185">
        <v>40</v>
      </c>
      <c r="J73" s="186">
        <v>40</v>
      </c>
      <c r="K73" s="186">
        <v>40</v>
      </c>
      <c r="L73" s="186">
        <v>40</v>
      </c>
      <c r="M73" s="186">
        <v>40</v>
      </c>
      <c r="N73" s="1"/>
      <c r="O73" s="1"/>
      <c r="P73" s="1"/>
      <c r="Q73" s="1"/>
      <c r="R73" s="1"/>
      <c r="S73" s="1"/>
      <c r="T73" s="1"/>
      <c r="U73" s="1"/>
    </row>
    <row r="74" spans="1:21" x14ac:dyDescent="0.25">
      <c r="A74" s="23">
        <v>41</v>
      </c>
      <c r="B74" s="23">
        <v>625004</v>
      </c>
      <c r="C74" s="23"/>
      <c r="D74" s="23"/>
      <c r="E74" s="23" t="s">
        <v>14</v>
      </c>
      <c r="F74" s="184"/>
      <c r="G74" s="185"/>
      <c r="H74" s="185"/>
      <c r="I74" s="185">
        <v>100</v>
      </c>
      <c r="J74" s="186">
        <v>100</v>
      </c>
      <c r="K74" s="186">
        <v>100</v>
      </c>
      <c r="L74" s="186">
        <v>100</v>
      </c>
      <c r="M74" s="186">
        <v>100</v>
      </c>
      <c r="N74" s="1"/>
      <c r="O74" s="1"/>
      <c r="P74" s="1"/>
      <c r="Q74" s="1"/>
      <c r="R74" s="1"/>
      <c r="S74" s="1"/>
      <c r="T74" s="1"/>
      <c r="U74" s="1"/>
    </row>
    <row r="75" spans="1:21" x14ac:dyDescent="0.25">
      <c r="A75" s="23">
        <v>41</v>
      </c>
      <c r="B75" s="23">
        <v>625006</v>
      </c>
      <c r="C75" s="23"/>
      <c r="D75" s="23"/>
      <c r="E75" s="23" t="s">
        <v>16</v>
      </c>
      <c r="F75" s="184"/>
      <c r="G75" s="185"/>
      <c r="H75" s="185"/>
      <c r="I75" s="185">
        <v>20</v>
      </c>
      <c r="J75" s="186">
        <v>20</v>
      </c>
      <c r="K75" s="186">
        <v>20</v>
      </c>
      <c r="L75" s="186">
        <v>20</v>
      </c>
      <c r="M75" s="186">
        <f t="shared" ref="L75:M75" si="30">I75</f>
        <v>20</v>
      </c>
      <c r="N75" s="1"/>
      <c r="O75" s="1"/>
      <c r="P75" s="1"/>
      <c r="Q75" s="1"/>
      <c r="R75" s="1"/>
      <c r="S75" s="1"/>
      <c r="T75" s="1"/>
      <c r="U75" s="1"/>
    </row>
    <row r="76" spans="1:21" x14ac:dyDescent="0.25">
      <c r="A76" s="23">
        <v>41</v>
      </c>
      <c r="B76" s="23">
        <v>625005</v>
      </c>
      <c r="C76" s="23"/>
      <c r="D76" s="23"/>
      <c r="E76" s="23" t="s">
        <v>15</v>
      </c>
      <c r="F76" s="184"/>
      <c r="G76" s="185"/>
      <c r="H76" s="187"/>
      <c r="I76" s="185">
        <v>0</v>
      </c>
      <c r="J76" s="186"/>
      <c r="K76" s="186">
        <v>0</v>
      </c>
      <c r="L76" s="186">
        <v>0</v>
      </c>
      <c r="M76" s="186">
        <v>0</v>
      </c>
      <c r="N76" s="1"/>
      <c r="O76" s="1"/>
      <c r="P76" s="1"/>
      <c r="Q76" s="1"/>
      <c r="R76" s="1"/>
      <c r="S76" s="1"/>
      <c r="T76" s="1"/>
      <c r="U76" s="1"/>
    </row>
    <row r="77" spans="1:21" x14ac:dyDescent="0.25">
      <c r="A77" s="23">
        <v>41</v>
      </c>
      <c r="B77" s="23">
        <v>625007</v>
      </c>
      <c r="C77" s="23"/>
      <c r="D77" s="23"/>
      <c r="E77" s="23" t="s">
        <v>72</v>
      </c>
      <c r="F77" s="184"/>
      <c r="G77" s="185"/>
      <c r="H77" s="185"/>
      <c r="I77" s="185">
        <v>180</v>
      </c>
      <c r="J77" s="186">
        <v>180</v>
      </c>
      <c r="K77" s="186">
        <v>180</v>
      </c>
      <c r="L77" s="186">
        <v>180</v>
      </c>
      <c r="M77" s="186">
        <f t="shared" ref="L77:M77" si="31">I77</f>
        <v>180</v>
      </c>
      <c r="N77" s="1"/>
      <c r="O77" s="1"/>
      <c r="P77" s="1"/>
      <c r="Q77" s="1"/>
      <c r="R77" s="1"/>
      <c r="S77" s="1"/>
      <c r="T77" s="1"/>
      <c r="U77" s="1"/>
    </row>
    <row r="78" spans="1:21" x14ac:dyDescent="0.25">
      <c r="A78" s="19"/>
      <c r="B78" s="8"/>
      <c r="C78" s="8"/>
      <c r="D78" s="8"/>
      <c r="E78" s="8"/>
      <c r="F78" s="188"/>
      <c r="G78" s="189"/>
      <c r="H78" s="190"/>
      <c r="I78" s="186"/>
      <c r="J78" s="186"/>
      <c r="K78" s="186">
        <f>G78</f>
        <v>0</v>
      </c>
      <c r="L78" s="229"/>
      <c r="M78" s="229"/>
      <c r="N78" s="1"/>
      <c r="O78" s="1"/>
      <c r="P78" s="1"/>
      <c r="Q78" s="1"/>
      <c r="R78" s="1"/>
      <c r="S78" s="1"/>
      <c r="T78" s="1"/>
      <c r="U78" s="1"/>
    </row>
    <row r="79" spans="1:21" x14ac:dyDescent="0.25">
      <c r="A79" s="16"/>
      <c r="B79" s="16"/>
      <c r="C79" s="16">
        <v>63</v>
      </c>
      <c r="D79" s="16"/>
      <c r="E79" s="16" t="s">
        <v>19</v>
      </c>
      <c r="F79" s="230">
        <f>F80+F87+F90+F95</f>
        <v>0</v>
      </c>
      <c r="G79" s="230">
        <f t="shared" ref="G79:M79" si="32">G80+G87+G90+G95</f>
        <v>0</v>
      </c>
      <c r="H79" s="230">
        <f t="shared" ref="H79" si="33">H80+H87+H90+H95</f>
        <v>0</v>
      </c>
      <c r="I79" s="230">
        <f t="shared" si="32"/>
        <v>46690</v>
      </c>
      <c r="J79" s="230">
        <f t="shared" si="32"/>
        <v>46156.62</v>
      </c>
      <c r="K79" s="230">
        <f t="shared" si="32"/>
        <v>46690</v>
      </c>
      <c r="L79" s="230">
        <f t="shared" si="32"/>
        <v>46690</v>
      </c>
      <c r="M79" s="230">
        <f t="shared" si="32"/>
        <v>46690</v>
      </c>
      <c r="N79" s="1"/>
      <c r="O79" s="1"/>
      <c r="P79" s="1"/>
      <c r="Q79" s="1"/>
      <c r="R79" s="1"/>
      <c r="S79" s="1"/>
      <c r="T79" s="1"/>
      <c r="U79" s="1"/>
    </row>
    <row r="80" spans="1:21" x14ac:dyDescent="0.25">
      <c r="A80" s="10"/>
      <c r="B80" s="10">
        <v>632</v>
      </c>
      <c r="C80" s="10"/>
      <c r="D80" s="10"/>
      <c r="E80" s="10" t="s">
        <v>51</v>
      </c>
      <c r="F80" s="191">
        <f>SUM(F81:F86)</f>
        <v>0</v>
      </c>
      <c r="G80" s="191">
        <f t="shared" ref="G80:M80" si="34">SUM(G81:G86)</f>
        <v>0</v>
      </c>
      <c r="H80" s="191">
        <f t="shared" ref="H80" si="35">SUM(H81:H86)</f>
        <v>0</v>
      </c>
      <c r="I80" s="191">
        <f t="shared" si="34"/>
        <v>31040</v>
      </c>
      <c r="J80" s="191">
        <f t="shared" si="34"/>
        <v>29944.720000000001</v>
      </c>
      <c r="K80" s="191">
        <f t="shared" si="34"/>
        <v>31040</v>
      </c>
      <c r="L80" s="191">
        <f t="shared" si="34"/>
        <v>31040</v>
      </c>
      <c r="M80" s="191">
        <f t="shared" si="34"/>
        <v>31040</v>
      </c>
      <c r="N80" s="1"/>
      <c r="O80" s="1"/>
      <c r="P80" s="1"/>
      <c r="Q80" s="1"/>
      <c r="R80" s="1"/>
      <c r="S80" s="1"/>
      <c r="T80" s="1"/>
      <c r="U80" s="1"/>
    </row>
    <row r="81" spans="1:21" x14ac:dyDescent="0.25">
      <c r="A81" s="8">
        <v>46</v>
      </c>
      <c r="B81" s="8">
        <v>632001</v>
      </c>
      <c r="C81" s="8"/>
      <c r="D81" s="8"/>
      <c r="E81" s="8" t="s">
        <v>172</v>
      </c>
      <c r="F81" s="188"/>
      <c r="G81" s="186"/>
      <c r="H81" s="186"/>
      <c r="I81" s="186"/>
      <c r="J81" s="186">
        <v>2171.91</v>
      </c>
      <c r="K81" s="186"/>
      <c r="L81" s="186"/>
      <c r="M81" s="186"/>
      <c r="N81" s="1"/>
      <c r="O81" s="1"/>
      <c r="P81" s="1"/>
      <c r="Q81" s="1"/>
      <c r="R81" s="1"/>
      <c r="S81" s="1"/>
      <c r="T81" s="1"/>
      <c r="U81" s="1"/>
    </row>
    <row r="82" spans="1:21" x14ac:dyDescent="0.25">
      <c r="A82" s="8">
        <v>46</v>
      </c>
      <c r="B82" s="8">
        <v>632001</v>
      </c>
      <c r="C82" s="8"/>
      <c r="D82" s="8"/>
      <c r="E82" s="8" t="s">
        <v>173</v>
      </c>
      <c r="F82" s="188"/>
      <c r="G82" s="186"/>
      <c r="H82" s="186"/>
      <c r="I82" s="186"/>
      <c r="J82" s="186">
        <v>4572.8100000000004</v>
      </c>
      <c r="K82" s="186"/>
      <c r="L82" s="186"/>
      <c r="M82" s="186"/>
      <c r="N82" s="1"/>
      <c r="O82" s="1"/>
      <c r="P82" s="1"/>
      <c r="Q82" s="1"/>
      <c r="R82" s="1"/>
      <c r="S82" s="1"/>
      <c r="T82" s="1"/>
      <c r="U82" s="1"/>
    </row>
    <row r="83" spans="1:21" x14ac:dyDescent="0.25">
      <c r="A83" s="8">
        <v>41</v>
      </c>
      <c r="B83" s="8">
        <v>632001</v>
      </c>
      <c r="C83" s="8"/>
      <c r="D83" s="8"/>
      <c r="E83" s="8" t="s">
        <v>52</v>
      </c>
      <c r="F83" s="188"/>
      <c r="G83" s="186"/>
      <c r="H83" s="186"/>
      <c r="I83" s="186">
        <v>12000</v>
      </c>
      <c r="J83" s="186">
        <v>7000</v>
      </c>
      <c r="K83" s="186">
        <v>12000</v>
      </c>
      <c r="L83" s="186">
        <v>12000</v>
      </c>
      <c r="M83" s="186">
        <v>12000</v>
      </c>
      <c r="N83" s="1"/>
      <c r="O83" s="1"/>
      <c r="P83" s="1"/>
      <c r="Q83" s="1"/>
      <c r="R83" s="1"/>
      <c r="S83" s="1"/>
      <c r="T83" s="1"/>
      <c r="U83" s="1"/>
    </row>
    <row r="84" spans="1:21" x14ac:dyDescent="0.25">
      <c r="A84" s="8">
        <v>41</v>
      </c>
      <c r="B84" s="8">
        <v>632001</v>
      </c>
      <c r="C84" s="8"/>
      <c r="D84" s="8"/>
      <c r="E84" s="8" t="s">
        <v>53</v>
      </c>
      <c r="F84" s="188"/>
      <c r="G84" s="186"/>
      <c r="H84" s="186"/>
      <c r="I84" s="186">
        <v>17000</v>
      </c>
      <c r="J84" s="186">
        <v>14000</v>
      </c>
      <c r="K84" s="186">
        <v>17000</v>
      </c>
      <c r="L84" s="186">
        <v>17000</v>
      </c>
      <c r="M84" s="186">
        <v>17000</v>
      </c>
      <c r="N84" s="1"/>
      <c r="O84" s="1"/>
      <c r="P84" s="1"/>
      <c r="Q84" s="1"/>
      <c r="R84" s="1"/>
      <c r="S84" s="1"/>
      <c r="T84" s="1"/>
      <c r="U84" s="1"/>
    </row>
    <row r="85" spans="1:21" x14ac:dyDescent="0.25">
      <c r="A85" s="8">
        <v>41</v>
      </c>
      <c r="B85" s="8">
        <v>632002</v>
      </c>
      <c r="C85" s="8"/>
      <c r="D85" s="8"/>
      <c r="E85" s="8" t="s">
        <v>54</v>
      </c>
      <c r="F85" s="188"/>
      <c r="G85" s="186"/>
      <c r="H85" s="186"/>
      <c r="I85" s="186">
        <v>1500</v>
      </c>
      <c r="J85" s="186">
        <v>1700</v>
      </c>
      <c r="K85" s="186">
        <v>1500</v>
      </c>
      <c r="L85" s="186">
        <v>1500</v>
      </c>
      <c r="M85" s="186">
        <v>1500</v>
      </c>
      <c r="N85" s="1"/>
      <c r="O85" s="1"/>
      <c r="P85" s="1"/>
      <c r="Q85" s="1"/>
      <c r="R85" s="1"/>
      <c r="S85" s="1"/>
      <c r="T85" s="1"/>
      <c r="U85" s="1"/>
    </row>
    <row r="86" spans="1:21" x14ac:dyDescent="0.25">
      <c r="A86" s="8">
        <v>41</v>
      </c>
      <c r="B86" s="8">
        <v>632003</v>
      </c>
      <c r="C86" s="8"/>
      <c r="D86" s="8"/>
      <c r="E86" s="8" t="s">
        <v>24</v>
      </c>
      <c r="F86" s="188"/>
      <c r="G86" s="186"/>
      <c r="H86" s="186"/>
      <c r="I86" s="186">
        <v>540</v>
      </c>
      <c r="J86" s="186">
        <v>500</v>
      </c>
      <c r="K86" s="186">
        <v>540</v>
      </c>
      <c r="L86" s="186">
        <v>540</v>
      </c>
      <c r="M86" s="186">
        <v>540</v>
      </c>
      <c r="N86" s="1"/>
      <c r="O86" s="1"/>
      <c r="P86" s="1"/>
      <c r="Q86" s="1"/>
      <c r="R86" s="1"/>
      <c r="S86" s="1"/>
      <c r="T86" s="1"/>
      <c r="U86" s="1"/>
    </row>
    <row r="87" spans="1:21" x14ac:dyDescent="0.25">
      <c r="A87" s="10"/>
      <c r="B87" s="10">
        <v>633</v>
      </c>
      <c r="C87" s="10"/>
      <c r="D87" s="10"/>
      <c r="E87" s="10" t="s">
        <v>25</v>
      </c>
      <c r="F87" s="191">
        <f>SUM(F88:F89)</f>
        <v>0</v>
      </c>
      <c r="G87" s="191">
        <f t="shared" ref="G87:M87" si="36">SUM(G88:G89)</f>
        <v>0</v>
      </c>
      <c r="H87" s="191">
        <f t="shared" ref="H87" si="37">SUM(H88:H89)</f>
        <v>0</v>
      </c>
      <c r="I87" s="191">
        <f t="shared" si="36"/>
        <v>1000</v>
      </c>
      <c r="J87" s="191">
        <f t="shared" si="36"/>
        <v>2106</v>
      </c>
      <c r="K87" s="191">
        <f t="shared" si="36"/>
        <v>1000</v>
      </c>
      <c r="L87" s="191">
        <f t="shared" ref="L87:M87" si="38">SUM(L88:L89)</f>
        <v>1000</v>
      </c>
      <c r="M87" s="191">
        <f t="shared" si="38"/>
        <v>1000</v>
      </c>
      <c r="N87" s="1"/>
      <c r="O87" s="1"/>
      <c r="P87" s="1"/>
      <c r="Q87" s="1"/>
      <c r="R87" s="1"/>
      <c r="S87" s="1"/>
      <c r="T87" s="1"/>
      <c r="U87" s="1"/>
    </row>
    <row r="88" spans="1:21" x14ac:dyDescent="0.25">
      <c r="A88" s="8">
        <v>46</v>
      </c>
      <c r="B88" s="8">
        <v>633006</v>
      </c>
      <c r="C88" s="8"/>
      <c r="D88" s="8"/>
      <c r="E88" s="8" t="s">
        <v>174</v>
      </c>
      <c r="F88" s="188"/>
      <c r="G88" s="186"/>
      <c r="H88" s="186"/>
      <c r="I88" s="186"/>
      <c r="J88" s="186">
        <v>306</v>
      </c>
      <c r="K88" s="186"/>
      <c r="L88" s="186"/>
      <c r="M88" s="186"/>
      <c r="N88" s="1"/>
      <c r="O88" s="1"/>
      <c r="P88" s="1"/>
      <c r="Q88" s="1"/>
      <c r="R88" s="1"/>
      <c r="S88" s="1"/>
      <c r="T88" s="1"/>
      <c r="U88" s="1"/>
    </row>
    <row r="89" spans="1:21" x14ac:dyDescent="0.25">
      <c r="A89" s="8">
        <v>41</v>
      </c>
      <c r="B89" s="8">
        <v>633006</v>
      </c>
      <c r="C89" s="8"/>
      <c r="D89" s="8"/>
      <c r="E89" s="8" t="s">
        <v>27</v>
      </c>
      <c r="F89" s="188"/>
      <c r="G89" s="186"/>
      <c r="H89" s="186"/>
      <c r="I89" s="186">
        <v>1000</v>
      </c>
      <c r="J89" s="186">
        <v>1800</v>
      </c>
      <c r="K89" s="186">
        <v>1000</v>
      </c>
      <c r="L89" s="186">
        <v>1000</v>
      </c>
      <c r="M89" s="186">
        <v>1000</v>
      </c>
      <c r="N89" s="1"/>
      <c r="O89" s="1"/>
      <c r="P89" s="1"/>
      <c r="Q89" s="1"/>
      <c r="R89" s="1"/>
      <c r="S89" s="1"/>
      <c r="T89" s="1"/>
      <c r="U89" s="1"/>
    </row>
    <row r="90" spans="1:21" x14ac:dyDescent="0.25">
      <c r="A90" s="10"/>
      <c r="B90" s="10">
        <v>635</v>
      </c>
      <c r="C90" s="10"/>
      <c r="D90" s="10"/>
      <c r="E90" s="10" t="s">
        <v>36</v>
      </c>
      <c r="F90" s="191">
        <f>SUM(F91:F94)</f>
        <v>0</v>
      </c>
      <c r="G90" s="191">
        <f t="shared" ref="G90:M90" si="39">SUM(G91:G94)</f>
        <v>0</v>
      </c>
      <c r="H90" s="191">
        <f t="shared" ref="H90" si="40">SUM(H91:H94)</f>
        <v>0</v>
      </c>
      <c r="I90" s="191">
        <f t="shared" si="39"/>
        <v>4150</v>
      </c>
      <c r="J90" s="191">
        <f t="shared" si="39"/>
        <v>3605.9</v>
      </c>
      <c r="K90" s="191">
        <f t="shared" si="39"/>
        <v>4150</v>
      </c>
      <c r="L90" s="191">
        <f t="shared" ref="L90:M90" si="41">SUM(L91:L94)</f>
        <v>4150</v>
      </c>
      <c r="M90" s="191">
        <f t="shared" si="41"/>
        <v>4150</v>
      </c>
      <c r="N90" s="1"/>
      <c r="O90" s="1"/>
      <c r="P90" s="1"/>
      <c r="Q90" s="1"/>
      <c r="R90" s="1"/>
      <c r="S90" s="1"/>
      <c r="T90" s="1"/>
      <c r="U90" s="1"/>
    </row>
    <row r="91" spans="1:21" x14ac:dyDescent="0.25">
      <c r="A91" s="8">
        <v>41</v>
      </c>
      <c r="B91" s="8">
        <v>635002</v>
      </c>
      <c r="C91" s="8"/>
      <c r="D91" s="8"/>
      <c r="E91" s="8" t="s">
        <v>37</v>
      </c>
      <c r="F91" s="188"/>
      <c r="G91" s="186"/>
      <c r="H91" s="186"/>
      <c r="I91" s="186">
        <v>950</v>
      </c>
      <c r="J91" s="186">
        <v>0</v>
      </c>
      <c r="K91" s="186">
        <v>950</v>
      </c>
      <c r="L91" s="186">
        <v>950</v>
      </c>
      <c r="M91" s="186">
        <v>950</v>
      </c>
      <c r="N91" s="1"/>
      <c r="O91" s="1"/>
      <c r="P91" s="1"/>
      <c r="Q91" s="1"/>
      <c r="R91" s="1"/>
      <c r="S91" s="1"/>
      <c r="T91" s="1"/>
      <c r="U91" s="1"/>
    </row>
    <row r="92" spans="1:21" x14ac:dyDescent="0.25">
      <c r="A92" s="8">
        <v>46</v>
      </c>
      <c r="B92" s="8">
        <v>635004</v>
      </c>
      <c r="C92" s="8"/>
      <c r="D92" s="8"/>
      <c r="E92" s="8" t="s">
        <v>38</v>
      </c>
      <c r="F92" s="188"/>
      <c r="G92" s="186"/>
      <c r="H92" s="186"/>
      <c r="I92" s="186"/>
      <c r="J92" s="186">
        <v>905.9</v>
      </c>
      <c r="K92" s="186"/>
      <c r="L92" s="186"/>
      <c r="M92" s="186"/>
      <c r="N92" s="1"/>
      <c r="O92" s="1"/>
      <c r="P92" s="1"/>
      <c r="Q92" s="1"/>
      <c r="R92" s="1"/>
      <c r="S92" s="1"/>
      <c r="T92" s="1"/>
      <c r="U92" s="1"/>
    </row>
    <row r="93" spans="1:21" x14ac:dyDescent="0.25">
      <c r="A93" s="8">
        <v>41</v>
      </c>
      <c r="B93" s="8">
        <v>635004</v>
      </c>
      <c r="C93" s="8"/>
      <c r="D93" s="8"/>
      <c r="E93" s="8" t="s">
        <v>38</v>
      </c>
      <c r="F93" s="188"/>
      <c r="G93" s="186"/>
      <c r="H93" s="186"/>
      <c r="I93" s="186">
        <v>1200</v>
      </c>
      <c r="J93" s="186">
        <v>1900</v>
      </c>
      <c r="K93" s="186">
        <v>1200</v>
      </c>
      <c r="L93" s="186">
        <v>1200</v>
      </c>
      <c r="M93" s="186">
        <v>1200</v>
      </c>
      <c r="N93" s="1"/>
      <c r="O93" s="1"/>
      <c r="P93" s="1"/>
      <c r="Q93" s="1"/>
      <c r="R93" s="1"/>
      <c r="S93" s="1"/>
      <c r="T93" s="1"/>
      <c r="U93" s="1"/>
    </row>
    <row r="94" spans="1:21" x14ac:dyDescent="0.25">
      <c r="A94" s="8">
        <v>41</v>
      </c>
      <c r="B94" s="8">
        <v>635006</v>
      </c>
      <c r="C94" s="8"/>
      <c r="D94" s="8"/>
      <c r="E94" s="8" t="s">
        <v>55</v>
      </c>
      <c r="F94" s="188"/>
      <c r="G94" s="186"/>
      <c r="H94" s="186"/>
      <c r="I94" s="186">
        <v>2000</v>
      </c>
      <c r="J94" s="186">
        <v>800</v>
      </c>
      <c r="K94" s="186">
        <v>2000</v>
      </c>
      <c r="L94" s="186">
        <v>2000</v>
      </c>
      <c r="M94" s="186">
        <v>2000</v>
      </c>
      <c r="N94" s="1"/>
      <c r="O94" s="1"/>
      <c r="P94" s="1"/>
      <c r="Q94" s="1"/>
      <c r="R94" s="1"/>
      <c r="S94" s="1"/>
      <c r="T94" s="1"/>
      <c r="U94" s="1"/>
    </row>
    <row r="95" spans="1:21" x14ac:dyDescent="0.25">
      <c r="A95" s="10"/>
      <c r="B95" s="10">
        <v>637</v>
      </c>
      <c r="C95" s="10"/>
      <c r="D95" s="10"/>
      <c r="E95" s="10" t="s">
        <v>39</v>
      </c>
      <c r="F95" s="191">
        <f>SUM(F96:F98)</f>
        <v>0</v>
      </c>
      <c r="G95" s="191">
        <f t="shared" ref="G95:M95" si="42">SUM(G96:G98)</f>
        <v>0</v>
      </c>
      <c r="H95" s="191">
        <f t="shared" ref="H95" si="43">SUM(H96:H98)</f>
        <v>0</v>
      </c>
      <c r="I95" s="191">
        <f t="shared" si="42"/>
        <v>10500</v>
      </c>
      <c r="J95" s="191">
        <f t="shared" si="42"/>
        <v>10500</v>
      </c>
      <c r="K95" s="191">
        <f t="shared" si="42"/>
        <v>10500</v>
      </c>
      <c r="L95" s="191">
        <f t="shared" ref="L95:M95" si="44">SUM(L96:L98)</f>
        <v>10500</v>
      </c>
      <c r="M95" s="191">
        <f t="shared" si="44"/>
        <v>10500</v>
      </c>
      <c r="N95" s="1"/>
      <c r="O95" s="1"/>
      <c r="P95" s="1"/>
      <c r="Q95" s="1"/>
      <c r="R95" s="1"/>
      <c r="S95" s="1"/>
      <c r="T95" s="1"/>
      <c r="U95" s="1"/>
    </row>
    <row r="96" spans="1:21" x14ac:dyDescent="0.25">
      <c r="A96" s="8">
        <v>41</v>
      </c>
      <c r="B96" s="8">
        <v>637004</v>
      </c>
      <c r="C96" s="8"/>
      <c r="D96" s="8"/>
      <c r="E96" s="8" t="s">
        <v>56</v>
      </c>
      <c r="F96" s="188"/>
      <c r="G96" s="186"/>
      <c r="H96" s="186"/>
      <c r="I96" s="186">
        <v>6300</v>
      </c>
      <c r="J96" s="186">
        <v>6300</v>
      </c>
      <c r="K96" s="186">
        <v>6300</v>
      </c>
      <c r="L96" s="186">
        <v>6300</v>
      </c>
      <c r="M96" s="186">
        <v>6300</v>
      </c>
      <c r="N96" s="1"/>
      <c r="O96" s="1"/>
      <c r="P96" s="1"/>
      <c r="Q96" s="1"/>
      <c r="R96" s="1"/>
      <c r="S96" s="1"/>
      <c r="T96" s="1"/>
      <c r="U96" s="1"/>
    </row>
    <row r="97" spans="1:21" x14ac:dyDescent="0.25">
      <c r="A97" s="8">
        <v>41</v>
      </c>
      <c r="B97" s="8">
        <v>637015</v>
      </c>
      <c r="C97" s="8"/>
      <c r="D97" s="8"/>
      <c r="E97" s="8" t="s">
        <v>57</v>
      </c>
      <c r="F97" s="188"/>
      <c r="G97" s="186"/>
      <c r="H97" s="186"/>
      <c r="I97" s="186">
        <v>700</v>
      </c>
      <c r="J97" s="186">
        <v>700</v>
      </c>
      <c r="K97" s="186">
        <v>700</v>
      </c>
      <c r="L97" s="186">
        <v>700</v>
      </c>
      <c r="M97" s="186">
        <f t="shared" ref="L97:M98" si="45">I97</f>
        <v>700</v>
      </c>
      <c r="N97" s="1"/>
      <c r="O97" s="1"/>
      <c r="P97" s="1"/>
      <c r="Q97" s="1"/>
      <c r="R97" s="1"/>
      <c r="S97" s="1"/>
      <c r="T97" s="1"/>
      <c r="U97" s="1"/>
    </row>
    <row r="98" spans="1:21" outlineLevel="1" x14ac:dyDescent="0.25">
      <c r="A98" s="8">
        <v>41</v>
      </c>
      <c r="B98" s="8">
        <v>937027</v>
      </c>
      <c r="C98" s="8"/>
      <c r="D98" s="8"/>
      <c r="E98" s="8" t="s">
        <v>58</v>
      </c>
      <c r="F98" s="188"/>
      <c r="G98" s="186"/>
      <c r="H98" s="186"/>
      <c r="I98" s="186">
        <v>3500</v>
      </c>
      <c r="J98" s="186">
        <v>3500</v>
      </c>
      <c r="K98" s="186">
        <v>3500</v>
      </c>
      <c r="L98" s="186">
        <v>3500</v>
      </c>
      <c r="M98" s="186">
        <v>3500</v>
      </c>
      <c r="N98" s="1"/>
      <c r="O98" s="1"/>
      <c r="P98" s="1"/>
      <c r="Q98" s="1"/>
      <c r="R98" s="1"/>
      <c r="S98" s="1"/>
      <c r="T98" s="1"/>
      <c r="U98" s="1"/>
    </row>
    <row r="99" spans="1:21" outlineLevel="1" x14ac:dyDescent="0.25">
      <c r="A99" s="8"/>
      <c r="B99" s="8"/>
      <c r="C99" s="8"/>
      <c r="D99" s="8"/>
      <c r="E99" s="8"/>
      <c r="F99" s="170"/>
      <c r="G99" s="171"/>
      <c r="H99" s="172"/>
      <c r="I99" s="169"/>
      <c r="J99" s="169"/>
      <c r="K99" s="169"/>
      <c r="L99" s="231"/>
      <c r="M99" s="231"/>
      <c r="N99" s="1"/>
      <c r="O99" s="1"/>
      <c r="P99" s="1"/>
      <c r="Q99" s="1"/>
      <c r="R99" s="1"/>
      <c r="S99" s="1"/>
      <c r="T99" s="1"/>
      <c r="U99" s="1"/>
    </row>
    <row r="100" spans="1:21" outlineLevel="1" x14ac:dyDescent="0.25">
      <c r="A100" s="8"/>
      <c r="B100" s="8"/>
      <c r="C100" s="8"/>
      <c r="D100" s="8"/>
      <c r="E100" s="8"/>
      <c r="F100" s="8"/>
      <c r="G100" s="31"/>
      <c r="H100" s="31"/>
      <c r="I100" s="13"/>
      <c r="J100" s="13"/>
      <c r="K100" s="13"/>
      <c r="L100" s="228"/>
      <c r="M100" s="228"/>
      <c r="N100" s="1"/>
      <c r="O100" s="1"/>
      <c r="P100" s="1"/>
      <c r="Q100" s="1"/>
      <c r="R100" s="1"/>
      <c r="S100" s="1"/>
      <c r="T100" s="1"/>
      <c r="U100" s="1"/>
    </row>
    <row r="101" spans="1:21" ht="23.25" outlineLevel="1" x14ac:dyDescent="0.25">
      <c r="A101" s="215"/>
      <c r="B101" s="216" t="s">
        <v>1</v>
      </c>
      <c r="C101" s="216"/>
      <c r="D101" s="216"/>
      <c r="E101" s="216"/>
      <c r="F101" s="217" t="s">
        <v>161</v>
      </c>
      <c r="G101" s="217" t="s">
        <v>161</v>
      </c>
      <c r="H101" s="218" t="s">
        <v>248</v>
      </c>
      <c r="I101" s="218" t="s">
        <v>2</v>
      </c>
      <c r="J101" s="261" t="s">
        <v>162</v>
      </c>
      <c r="K101" s="218" t="s">
        <v>2</v>
      </c>
      <c r="L101" s="218" t="s">
        <v>2</v>
      </c>
      <c r="M101" s="218" t="s">
        <v>2</v>
      </c>
      <c r="N101" s="1"/>
      <c r="O101" s="1"/>
      <c r="P101" s="1"/>
      <c r="Q101" s="1"/>
      <c r="R101" s="1"/>
      <c r="S101" s="1"/>
      <c r="T101" s="1"/>
      <c r="U101" s="1"/>
    </row>
    <row r="102" spans="1:21" x14ac:dyDescent="0.25">
      <c r="A102" s="215"/>
      <c r="B102" s="216"/>
      <c r="C102" s="216"/>
      <c r="D102" s="216"/>
      <c r="E102" s="216"/>
      <c r="F102" s="217">
        <v>2015</v>
      </c>
      <c r="G102" s="217">
        <v>2016</v>
      </c>
      <c r="H102" s="219">
        <v>2017</v>
      </c>
      <c r="I102" s="219">
        <v>2017</v>
      </c>
      <c r="J102" s="219">
        <v>2017</v>
      </c>
      <c r="K102" s="219">
        <v>2018</v>
      </c>
      <c r="L102" s="219">
        <v>2019</v>
      </c>
      <c r="M102" s="219">
        <v>2020</v>
      </c>
      <c r="N102" s="1"/>
      <c r="O102" s="1"/>
      <c r="P102" s="1"/>
      <c r="Q102" s="1"/>
      <c r="R102" s="1"/>
      <c r="S102" s="1"/>
      <c r="T102" s="1"/>
      <c r="U102" s="1"/>
    </row>
    <row r="103" spans="1:21" x14ac:dyDescent="0.25">
      <c r="A103" s="220" t="s">
        <v>46</v>
      </c>
      <c r="B103" s="220" t="s">
        <v>47</v>
      </c>
      <c r="C103" s="221"/>
      <c r="D103" s="222"/>
      <c r="E103" s="223" t="s">
        <v>59</v>
      </c>
      <c r="F103" s="224">
        <f>F104+F106+F115</f>
        <v>0</v>
      </c>
      <c r="G103" s="224">
        <f t="shared" ref="G103:M103" si="46">G104+G106+G115</f>
        <v>0</v>
      </c>
      <c r="H103" s="225">
        <f t="shared" ref="H103" si="47">H104+H106+H115</f>
        <v>0</v>
      </c>
      <c r="I103" s="225">
        <f t="shared" si="46"/>
        <v>0</v>
      </c>
      <c r="J103" s="225">
        <f t="shared" si="46"/>
        <v>1819.17</v>
      </c>
      <c r="K103" s="225">
        <f t="shared" si="46"/>
        <v>20000</v>
      </c>
      <c r="L103" s="225">
        <f t="shared" si="46"/>
        <v>20000</v>
      </c>
      <c r="M103" s="225">
        <f t="shared" si="46"/>
        <v>20000</v>
      </c>
      <c r="N103" s="1"/>
      <c r="O103" s="1"/>
      <c r="P103" s="1"/>
      <c r="Q103" s="1"/>
      <c r="R103" s="1"/>
      <c r="S103" s="1"/>
      <c r="T103" s="1"/>
      <c r="U103" s="1"/>
    </row>
    <row r="104" spans="1:21" x14ac:dyDescent="0.25">
      <c r="A104" s="232">
        <v>41</v>
      </c>
      <c r="B104" s="232">
        <v>610</v>
      </c>
      <c r="C104" s="38">
        <v>61</v>
      </c>
      <c r="D104" s="38"/>
      <c r="E104" s="232" t="s">
        <v>60</v>
      </c>
      <c r="F104" s="233">
        <f>SUM(F105)</f>
        <v>0</v>
      </c>
      <c r="G104" s="233">
        <f t="shared" ref="G104:M104" si="48">SUM(G105)</f>
        <v>0</v>
      </c>
      <c r="H104" s="233">
        <f t="shared" si="48"/>
        <v>0</v>
      </c>
      <c r="I104" s="233">
        <f t="shared" si="48"/>
        <v>0</v>
      </c>
      <c r="J104" s="233">
        <f t="shared" si="48"/>
        <v>0</v>
      </c>
      <c r="K104" s="233">
        <f t="shared" si="48"/>
        <v>0</v>
      </c>
      <c r="L104" s="233">
        <f t="shared" si="48"/>
        <v>0</v>
      </c>
      <c r="M104" s="233">
        <f t="shared" si="48"/>
        <v>0</v>
      </c>
      <c r="N104" s="1"/>
      <c r="O104" s="1"/>
      <c r="P104" s="1"/>
      <c r="Q104" s="1"/>
      <c r="R104" s="1"/>
      <c r="S104" s="1"/>
      <c r="T104" s="1"/>
      <c r="U104" s="1"/>
    </row>
    <row r="105" spans="1:21" x14ac:dyDescent="0.25">
      <c r="A105" s="232">
        <v>41</v>
      </c>
      <c r="B105" s="26">
        <v>611</v>
      </c>
      <c r="C105" s="10"/>
      <c r="D105" s="10"/>
      <c r="E105" s="26" t="s">
        <v>61</v>
      </c>
      <c r="F105" s="198"/>
      <c r="G105" s="234"/>
      <c r="H105" s="234"/>
      <c r="I105" s="179"/>
      <c r="J105" s="179"/>
      <c r="K105" s="179"/>
      <c r="L105" s="179"/>
      <c r="M105" s="179"/>
      <c r="N105" s="7"/>
      <c r="O105" s="1"/>
      <c r="P105" s="1"/>
      <c r="Q105" s="1"/>
      <c r="R105" s="1"/>
      <c r="S105" s="1"/>
      <c r="T105" s="1"/>
      <c r="U105" s="1"/>
    </row>
    <row r="106" spans="1:21" x14ac:dyDescent="0.25">
      <c r="A106" s="232">
        <v>41</v>
      </c>
      <c r="B106" s="27"/>
      <c r="C106" s="27">
        <v>62</v>
      </c>
      <c r="D106" s="27"/>
      <c r="E106" s="27" t="s">
        <v>62</v>
      </c>
      <c r="F106" s="194">
        <f>SUM(F107:F114)</f>
        <v>0</v>
      </c>
      <c r="G106" s="194">
        <f t="shared" ref="G106:M106" si="49">SUM(G107:G114)</f>
        <v>0</v>
      </c>
      <c r="H106" s="194">
        <f t="shared" ref="H106" si="50">SUM(H107:H114)</f>
        <v>0</v>
      </c>
      <c r="I106" s="194">
        <f t="shared" si="49"/>
        <v>0</v>
      </c>
      <c r="J106" s="194">
        <f t="shared" si="49"/>
        <v>348.88</v>
      </c>
      <c r="K106" s="194">
        <f t="shared" si="49"/>
        <v>2600</v>
      </c>
      <c r="L106" s="194">
        <f t="shared" si="49"/>
        <v>2600</v>
      </c>
      <c r="M106" s="194">
        <f t="shared" si="49"/>
        <v>2600</v>
      </c>
      <c r="N106" s="1"/>
      <c r="O106" s="1"/>
      <c r="P106" s="1"/>
      <c r="Q106" s="1"/>
      <c r="R106" s="1"/>
      <c r="S106" s="1"/>
      <c r="T106" s="1"/>
      <c r="U106" s="1"/>
    </row>
    <row r="107" spans="1:21" x14ac:dyDescent="0.25">
      <c r="A107" s="232">
        <v>41</v>
      </c>
      <c r="B107" s="26" t="s">
        <v>9</v>
      </c>
      <c r="C107" s="26"/>
      <c r="D107" s="26"/>
      <c r="E107" s="26" t="s">
        <v>63</v>
      </c>
      <c r="F107" s="198"/>
      <c r="G107" s="234"/>
      <c r="H107" s="234"/>
      <c r="I107" s="179"/>
      <c r="J107" s="179">
        <v>99.36</v>
      </c>
      <c r="K107" s="179">
        <v>740</v>
      </c>
      <c r="L107" s="179">
        <v>740</v>
      </c>
      <c r="M107" s="179">
        <v>740</v>
      </c>
      <c r="N107" s="1"/>
      <c r="O107" s="1"/>
      <c r="P107" s="1"/>
      <c r="Q107" s="1"/>
      <c r="R107" s="1"/>
      <c r="S107" s="1"/>
      <c r="T107" s="1"/>
      <c r="U107" s="1"/>
    </row>
    <row r="108" spans="1:21" x14ac:dyDescent="0.25">
      <c r="A108" s="232">
        <v>41</v>
      </c>
      <c r="B108" s="26">
        <v>625001</v>
      </c>
      <c r="C108" s="26"/>
      <c r="D108" s="26"/>
      <c r="E108" s="26" t="s">
        <v>64</v>
      </c>
      <c r="F108" s="198"/>
      <c r="G108" s="234"/>
      <c r="H108" s="234"/>
      <c r="I108" s="179"/>
      <c r="J108" s="179">
        <v>13.9</v>
      </c>
      <c r="K108" s="179">
        <v>100</v>
      </c>
      <c r="L108" s="179">
        <v>100</v>
      </c>
      <c r="M108" s="179">
        <v>100</v>
      </c>
      <c r="N108" s="1"/>
      <c r="O108" s="1"/>
      <c r="P108" s="1"/>
      <c r="Q108" s="1"/>
      <c r="R108" s="1"/>
      <c r="S108" s="1"/>
      <c r="T108" s="1"/>
      <c r="U108" s="1"/>
    </row>
    <row r="109" spans="1:21" x14ac:dyDescent="0.25">
      <c r="A109" s="232">
        <v>41</v>
      </c>
      <c r="B109" s="26">
        <v>625002</v>
      </c>
      <c r="C109" s="26"/>
      <c r="D109" s="26"/>
      <c r="E109" s="26" t="s">
        <v>12</v>
      </c>
      <c r="F109" s="198"/>
      <c r="G109" s="234"/>
      <c r="H109" s="234"/>
      <c r="I109" s="179"/>
      <c r="J109" s="179">
        <v>140.13999999999999</v>
      </c>
      <c r="K109" s="179">
        <v>1030</v>
      </c>
      <c r="L109" s="179">
        <v>1030</v>
      </c>
      <c r="M109" s="179">
        <v>1030</v>
      </c>
      <c r="N109" s="1"/>
      <c r="O109" s="1"/>
      <c r="P109" s="1"/>
      <c r="Q109" s="1"/>
      <c r="R109" s="1"/>
      <c r="S109" s="1"/>
      <c r="T109" s="1"/>
      <c r="U109" s="1"/>
    </row>
    <row r="110" spans="1:21" x14ac:dyDescent="0.25">
      <c r="A110" s="232">
        <v>41</v>
      </c>
      <c r="B110" s="26">
        <v>625003</v>
      </c>
      <c r="C110" s="26"/>
      <c r="D110" s="26"/>
      <c r="E110" s="26" t="s">
        <v>65</v>
      </c>
      <c r="F110" s="198"/>
      <c r="G110" s="234"/>
      <c r="H110" s="234"/>
      <c r="I110" s="179"/>
      <c r="J110" s="179">
        <v>8</v>
      </c>
      <c r="K110" s="179">
        <v>60</v>
      </c>
      <c r="L110" s="179">
        <v>60</v>
      </c>
      <c r="M110" s="179">
        <v>60</v>
      </c>
      <c r="N110" s="1"/>
      <c r="O110" s="1"/>
      <c r="P110" s="1"/>
      <c r="Q110" s="1"/>
      <c r="R110" s="1"/>
      <c r="S110" s="1"/>
      <c r="T110" s="1"/>
      <c r="U110" s="1"/>
    </row>
    <row r="111" spans="1:21" x14ac:dyDescent="0.25">
      <c r="A111" s="232">
        <v>41</v>
      </c>
      <c r="B111" s="26">
        <v>625004</v>
      </c>
      <c r="C111" s="26"/>
      <c r="D111" s="26"/>
      <c r="E111" s="26" t="s">
        <v>14</v>
      </c>
      <c r="F111" s="198"/>
      <c r="G111" s="234"/>
      <c r="H111" s="234"/>
      <c r="I111" s="179"/>
      <c r="J111" s="179">
        <v>28.08</v>
      </c>
      <c r="K111" s="179">
        <v>220</v>
      </c>
      <c r="L111" s="179">
        <v>220</v>
      </c>
      <c r="M111" s="179">
        <v>220</v>
      </c>
      <c r="N111" s="1"/>
      <c r="O111" s="1"/>
      <c r="P111" s="1"/>
      <c r="Q111" s="1"/>
      <c r="R111" s="1"/>
      <c r="S111" s="1"/>
      <c r="T111" s="1"/>
      <c r="U111" s="1"/>
    </row>
    <row r="112" spans="1:21" x14ac:dyDescent="0.25">
      <c r="A112" s="232">
        <v>41</v>
      </c>
      <c r="B112" s="26">
        <v>625005</v>
      </c>
      <c r="C112" s="26"/>
      <c r="D112" s="26"/>
      <c r="E112" s="26" t="s">
        <v>15</v>
      </c>
      <c r="F112" s="198"/>
      <c r="G112" s="234"/>
      <c r="H112" s="234"/>
      <c r="I112" s="179"/>
      <c r="J112" s="179">
        <v>9.36</v>
      </c>
      <c r="K112" s="179">
        <v>80</v>
      </c>
      <c r="L112" s="179">
        <v>80</v>
      </c>
      <c r="M112" s="179">
        <v>80</v>
      </c>
      <c r="N112" s="1"/>
      <c r="O112" s="1"/>
      <c r="P112" s="1"/>
      <c r="Q112" s="1"/>
      <c r="R112" s="1"/>
      <c r="S112" s="1"/>
      <c r="T112" s="1"/>
      <c r="U112" s="1"/>
    </row>
    <row r="113" spans="1:21" x14ac:dyDescent="0.25">
      <c r="A113" s="232">
        <v>41</v>
      </c>
      <c r="B113" s="26">
        <v>625006</v>
      </c>
      <c r="C113" s="26"/>
      <c r="D113" s="26"/>
      <c r="E113" s="26" t="s">
        <v>66</v>
      </c>
      <c r="F113" s="198"/>
      <c r="G113" s="234"/>
      <c r="H113" s="234"/>
      <c r="I113" s="179"/>
      <c r="J113" s="179">
        <v>2.5</v>
      </c>
      <c r="K113" s="179">
        <v>20</v>
      </c>
      <c r="L113" s="179">
        <v>20</v>
      </c>
      <c r="M113" s="179">
        <v>20</v>
      </c>
      <c r="N113" s="1"/>
      <c r="O113" s="1"/>
      <c r="P113" s="1"/>
      <c r="Q113" s="1"/>
      <c r="R113" s="1"/>
      <c r="S113" s="1"/>
      <c r="T113" s="1"/>
      <c r="U113" s="1"/>
    </row>
    <row r="114" spans="1:21" x14ac:dyDescent="0.25">
      <c r="A114" s="232">
        <v>41</v>
      </c>
      <c r="B114" s="26">
        <v>625007</v>
      </c>
      <c r="C114" s="26"/>
      <c r="D114" s="26"/>
      <c r="E114" s="26" t="s">
        <v>67</v>
      </c>
      <c r="F114" s="198"/>
      <c r="G114" s="234"/>
      <c r="H114" s="234"/>
      <c r="I114" s="179"/>
      <c r="J114" s="179">
        <v>47.54</v>
      </c>
      <c r="K114" s="179">
        <v>350</v>
      </c>
      <c r="L114" s="179">
        <v>350</v>
      </c>
      <c r="M114" s="179">
        <v>350</v>
      </c>
      <c r="N114" s="1"/>
      <c r="O114" s="1"/>
      <c r="P114" s="1"/>
      <c r="Q114" s="1"/>
      <c r="R114" s="1"/>
      <c r="S114" s="1"/>
      <c r="T114" s="1"/>
      <c r="U114" s="1"/>
    </row>
    <row r="115" spans="1:21" x14ac:dyDescent="0.25">
      <c r="A115" s="232"/>
      <c r="B115" s="10">
        <v>637</v>
      </c>
      <c r="C115" s="10">
        <v>63</v>
      </c>
      <c r="D115" s="10"/>
      <c r="E115" s="10" t="s">
        <v>39</v>
      </c>
      <c r="F115" s="192">
        <f>SUM(F116:F117)</f>
        <v>0</v>
      </c>
      <c r="G115" s="192">
        <f t="shared" ref="G115:M115" si="51">SUM(G116:G117)</f>
        <v>0</v>
      </c>
      <c r="H115" s="192">
        <f t="shared" ref="H115" si="52">SUM(H116:H117)</f>
        <v>0</v>
      </c>
      <c r="I115" s="192">
        <f t="shared" si="51"/>
        <v>0</v>
      </c>
      <c r="J115" s="192">
        <f t="shared" si="51"/>
        <v>1470.29</v>
      </c>
      <c r="K115" s="192">
        <f t="shared" si="51"/>
        <v>17400</v>
      </c>
      <c r="L115" s="192">
        <f t="shared" si="51"/>
        <v>17400</v>
      </c>
      <c r="M115" s="192">
        <f t="shared" si="51"/>
        <v>17400</v>
      </c>
      <c r="N115" s="1"/>
      <c r="O115" s="1"/>
      <c r="P115" s="1"/>
      <c r="Q115" s="1"/>
      <c r="R115" s="1"/>
      <c r="S115" s="1"/>
      <c r="T115" s="1"/>
      <c r="U115" s="1"/>
    </row>
    <row r="116" spans="1:21" outlineLevel="1" x14ac:dyDescent="0.25">
      <c r="A116" s="232">
        <v>41</v>
      </c>
      <c r="B116" s="8">
        <v>637004</v>
      </c>
      <c r="C116" s="8"/>
      <c r="D116" s="8"/>
      <c r="E116" s="8" t="s">
        <v>56</v>
      </c>
      <c r="F116" s="193"/>
      <c r="G116" s="234"/>
      <c r="H116" s="234"/>
      <c r="I116" s="179"/>
      <c r="J116" s="179">
        <v>597.29999999999995</v>
      </c>
      <c r="K116" s="179">
        <v>10000</v>
      </c>
      <c r="L116" s="179">
        <v>10000</v>
      </c>
      <c r="M116" s="179">
        <v>10000</v>
      </c>
      <c r="N116" s="1"/>
      <c r="O116" s="1"/>
      <c r="P116" s="1"/>
      <c r="Q116" s="1"/>
      <c r="R116" s="1"/>
      <c r="S116" s="1"/>
      <c r="T116" s="1"/>
      <c r="U116" s="1"/>
    </row>
    <row r="117" spans="1:21" outlineLevel="1" x14ac:dyDescent="0.25">
      <c r="A117" s="232">
        <v>41</v>
      </c>
      <c r="B117" s="8">
        <v>637027</v>
      </c>
      <c r="C117" s="8"/>
      <c r="D117" s="8"/>
      <c r="E117" s="8" t="s">
        <v>44</v>
      </c>
      <c r="F117" s="193"/>
      <c r="G117" s="234"/>
      <c r="H117" s="234"/>
      <c r="I117" s="179"/>
      <c r="J117" s="179">
        <v>872.99</v>
      </c>
      <c r="K117" s="179">
        <v>7400</v>
      </c>
      <c r="L117" s="179">
        <v>7400</v>
      </c>
      <c r="M117" s="179">
        <v>7400</v>
      </c>
      <c r="N117" s="1"/>
      <c r="O117" s="1"/>
      <c r="P117" s="1"/>
      <c r="Q117" s="1"/>
      <c r="R117" s="1"/>
      <c r="S117" s="1"/>
      <c r="T117" s="1"/>
      <c r="U117" s="1"/>
    </row>
    <row r="118" spans="1:21" outlineLevel="1" x14ac:dyDescent="0.25">
      <c r="A118" s="8"/>
      <c r="B118" s="8"/>
      <c r="C118" s="8"/>
      <c r="D118" s="8"/>
      <c r="E118" s="8"/>
      <c r="F118" s="8"/>
      <c r="G118" s="235"/>
      <c r="H118" s="235"/>
      <c r="I118" s="13"/>
      <c r="J118" s="13"/>
      <c r="K118" s="13"/>
      <c r="L118" s="13"/>
      <c r="M118" s="13"/>
      <c r="N118" s="1"/>
      <c r="O118" s="1"/>
      <c r="P118" s="1"/>
      <c r="Q118" s="1"/>
      <c r="R118" s="1"/>
      <c r="S118" s="1"/>
      <c r="T118" s="1"/>
      <c r="U118" s="1"/>
    </row>
    <row r="119" spans="1:21" x14ac:dyDescent="0.25">
      <c r="A119" s="8"/>
      <c r="B119" s="8"/>
      <c r="C119" s="8"/>
      <c r="D119" s="8"/>
      <c r="E119" s="8"/>
      <c r="F119" s="8"/>
      <c r="G119" s="31"/>
      <c r="H119" s="31"/>
      <c r="I119" s="13"/>
      <c r="J119" s="13"/>
      <c r="K119" s="13"/>
      <c r="L119" s="236"/>
      <c r="M119" s="236"/>
      <c r="N119" s="1"/>
      <c r="O119" s="14"/>
      <c r="P119" s="1"/>
      <c r="Q119" s="1"/>
      <c r="R119" s="1"/>
      <c r="S119" s="1"/>
      <c r="T119" s="1"/>
      <c r="U119" s="1"/>
    </row>
    <row r="120" spans="1:21" outlineLevel="1" x14ac:dyDescent="0.25">
      <c r="A120" s="215"/>
      <c r="B120" s="216" t="s">
        <v>1</v>
      </c>
      <c r="C120" s="216"/>
      <c r="D120" s="216"/>
      <c r="E120" s="216"/>
      <c r="F120" s="217" t="s">
        <v>161</v>
      </c>
      <c r="G120" s="217" t="s">
        <v>161</v>
      </c>
      <c r="H120" s="218" t="s">
        <v>248</v>
      </c>
      <c r="I120" s="218" t="s">
        <v>2</v>
      </c>
      <c r="J120" s="261" t="s">
        <v>163</v>
      </c>
      <c r="K120" s="218" t="s">
        <v>2</v>
      </c>
      <c r="L120" s="218" t="s">
        <v>2</v>
      </c>
      <c r="M120" s="218" t="s">
        <v>2</v>
      </c>
      <c r="N120" s="18"/>
      <c r="O120" s="14"/>
      <c r="P120" s="1"/>
      <c r="Q120" s="1"/>
      <c r="R120" s="1"/>
      <c r="S120" s="1"/>
      <c r="T120" s="1"/>
      <c r="U120" s="1"/>
    </row>
    <row r="121" spans="1:21" outlineLevel="1" x14ac:dyDescent="0.25">
      <c r="A121" s="215"/>
      <c r="B121" s="216"/>
      <c r="C121" s="216"/>
      <c r="D121" s="216"/>
      <c r="E121" s="216"/>
      <c r="F121" s="217">
        <v>2015</v>
      </c>
      <c r="G121" s="217">
        <v>2016</v>
      </c>
      <c r="H121" s="219">
        <v>2017</v>
      </c>
      <c r="I121" s="219">
        <v>2017</v>
      </c>
      <c r="J121" s="219">
        <v>2017</v>
      </c>
      <c r="K121" s="219">
        <v>2018</v>
      </c>
      <c r="L121" s="219">
        <v>2019</v>
      </c>
      <c r="M121" s="219">
        <v>2020</v>
      </c>
      <c r="N121" s="18"/>
      <c r="O121" s="14"/>
      <c r="P121" s="1"/>
      <c r="Q121" s="1"/>
      <c r="R121" s="1"/>
      <c r="S121" s="1"/>
      <c r="T121" s="1"/>
      <c r="U121" s="1"/>
    </row>
    <row r="122" spans="1:21" outlineLevel="1" x14ac:dyDescent="0.25">
      <c r="A122" s="220">
        <v>41</v>
      </c>
      <c r="B122" s="220"/>
      <c r="C122" s="221" t="s">
        <v>68</v>
      </c>
      <c r="D122" s="222"/>
      <c r="E122" s="223" t="s">
        <v>68</v>
      </c>
      <c r="F122" s="263">
        <f>F124+F126+F140</f>
        <v>0</v>
      </c>
      <c r="G122" s="263">
        <f t="shared" ref="G122:M122" si="53">G124+G126+G140</f>
        <v>0</v>
      </c>
      <c r="H122" s="263">
        <f t="shared" si="53"/>
        <v>0</v>
      </c>
      <c r="I122" s="263">
        <f t="shared" si="53"/>
        <v>116180</v>
      </c>
      <c r="J122" s="263">
        <f t="shared" si="53"/>
        <v>132331.26</v>
      </c>
      <c r="K122" s="263">
        <f t="shared" si="53"/>
        <v>130940</v>
      </c>
      <c r="L122" s="263">
        <f t="shared" si="53"/>
        <v>130940</v>
      </c>
      <c r="M122" s="263">
        <f t="shared" si="53"/>
        <v>130940</v>
      </c>
      <c r="N122" s="18"/>
      <c r="O122" s="14"/>
      <c r="P122" s="1"/>
      <c r="Q122" s="1"/>
      <c r="R122" s="1"/>
      <c r="S122" s="1"/>
      <c r="T122" s="1"/>
      <c r="U122" s="1"/>
    </row>
    <row r="123" spans="1:21" outlineLevel="1" x14ac:dyDescent="0.25">
      <c r="A123" s="220">
        <v>46</v>
      </c>
      <c r="B123" s="220"/>
      <c r="C123" s="221"/>
      <c r="D123" s="222" t="s">
        <v>148</v>
      </c>
      <c r="E123" s="223" t="s">
        <v>149</v>
      </c>
      <c r="F123" s="263">
        <f>F127+F136</f>
        <v>0</v>
      </c>
      <c r="G123" s="263">
        <f t="shared" ref="G123:M123" si="54">G127+G136</f>
        <v>0</v>
      </c>
      <c r="H123" s="263">
        <f t="shared" si="54"/>
        <v>0</v>
      </c>
      <c r="I123" s="263">
        <f t="shared" si="54"/>
        <v>0</v>
      </c>
      <c r="J123" s="263">
        <f t="shared" si="54"/>
        <v>81353</v>
      </c>
      <c r="K123" s="263">
        <f t="shared" si="54"/>
        <v>90900</v>
      </c>
      <c r="L123" s="263">
        <f t="shared" si="54"/>
        <v>90900</v>
      </c>
      <c r="M123" s="263">
        <f t="shared" si="54"/>
        <v>90900</v>
      </c>
      <c r="N123" s="18"/>
      <c r="O123" s="14"/>
      <c r="P123" s="1"/>
      <c r="Q123" s="1"/>
      <c r="R123" s="1"/>
      <c r="S123" s="1"/>
      <c r="T123" s="1"/>
      <c r="U123" s="1"/>
    </row>
    <row r="124" spans="1:21" outlineLevel="1" x14ac:dyDescent="0.25">
      <c r="A124" s="10">
        <v>41</v>
      </c>
      <c r="B124" s="10">
        <v>610</v>
      </c>
      <c r="C124" s="10">
        <v>61</v>
      </c>
      <c r="D124" s="10"/>
      <c r="E124" s="10" t="s">
        <v>69</v>
      </c>
      <c r="F124" s="192">
        <f>SUM(F125)</f>
        <v>0</v>
      </c>
      <c r="G124" s="192">
        <f t="shared" ref="G124:M124" si="55">SUM(G125)</f>
        <v>0</v>
      </c>
      <c r="H124" s="192">
        <f t="shared" si="55"/>
        <v>0</v>
      </c>
      <c r="I124" s="192">
        <f t="shared" si="55"/>
        <v>2000</v>
      </c>
      <c r="J124" s="192">
        <f t="shared" si="55"/>
        <v>1000</v>
      </c>
      <c r="K124" s="192">
        <f t="shared" si="55"/>
        <v>2000</v>
      </c>
      <c r="L124" s="192">
        <f t="shared" si="55"/>
        <v>2000</v>
      </c>
      <c r="M124" s="192">
        <f t="shared" si="55"/>
        <v>2000</v>
      </c>
      <c r="N124" s="18"/>
      <c r="O124" s="14"/>
      <c r="P124" s="1"/>
      <c r="Q124" s="1"/>
      <c r="R124" s="1"/>
      <c r="S124" s="1"/>
      <c r="T124" s="1"/>
      <c r="U124" s="1"/>
    </row>
    <row r="125" spans="1:21" outlineLevel="1" x14ac:dyDescent="0.25">
      <c r="A125" s="8">
        <v>41</v>
      </c>
      <c r="B125" s="8">
        <v>614</v>
      </c>
      <c r="C125" s="10"/>
      <c r="D125" s="10"/>
      <c r="E125" s="8" t="s">
        <v>70</v>
      </c>
      <c r="F125" s="193"/>
      <c r="G125" s="179"/>
      <c r="H125" s="179"/>
      <c r="I125" s="179">
        <v>2000</v>
      </c>
      <c r="J125" s="179">
        <v>1000</v>
      </c>
      <c r="K125" s="179">
        <v>2000</v>
      </c>
      <c r="L125" s="179">
        <v>2000</v>
      </c>
      <c r="M125" s="179">
        <v>2000</v>
      </c>
      <c r="N125" s="18"/>
      <c r="O125" s="14"/>
      <c r="P125" s="1"/>
      <c r="Q125" s="1"/>
      <c r="R125" s="1"/>
      <c r="S125" s="1"/>
      <c r="T125" s="1"/>
      <c r="U125" s="1"/>
    </row>
    <row r="126" spans="1:21" outlineLevel="1" x14ac:dyDescent="0.25">
      <c r="A126" s="8"/>
      <c r="B126" s="8"/>
      <c r="C126" s="10">
        <v>62</v>
      </c>
      <c r="D126" s="10"/>
      <c r="E126" s="27" t="s">
        <v>236</v>
      </c>
      <c r="F126" s="194">
        <f>F127+F128</f>
        <v>0</v>
      </c>
      <c r="G126" s="194">
        <f t="shared" ref="G126:M126" si="56">G127+G128</f>
        <v>0</v>
      </c>
      <c r="H126" s="194">
        <f t="shared" ref="H126" si="57">H127+H128</f>
        <v>0</v>
      </c>
      <c r="I126" s="194">
        <f t="shared" si="56"/>
        <v>1080</v>
      </c>
      <c r="J126" s="194">
        <f t="shared" si="56"/>
        <v>540</v>
      </c>
      <c r="K126" s="194">
        <f t="shared" si="56"/>
        <v>1780</v>
      </c>
      <c r="L126" s="194">
        <f t="shared" si="56"/>
        <v>1780</v>
      </c>
      <c r="M126" s="194">
        <f t="shared" si="56"/>
        <v>1780</v>
      </c>
      <c r="N126" s="18"/>
      <c r="O126" s="14"/>
      <c r="P126" s="1"/>
      <c r="Q126" s="1"/>
      <c r="R126" s="1"/>
      <c r="S126" s="1"/>
      <c r="T126" s="1"/>
      <c r="U126" s="1"/>
    </row>
    <row r="127" spans="1:21" outlineLevel="1" x14ac:dyDescent="0.25">
      <c r="A127" s="10">
        <v>46</v>
      </c>
      <c r="B127" s="10"/>
      <c r="C127" s="10">
        <v>62</v>
      </c>
      <c r="D127" s="10"/>
      <c r="E127" s="10" t="s">
        <v>150</v>
      </c>
      <c r="F127" s="192"/>
      <c r="G127" s="176"/>
      <c r="H127" s="176"/>
      <c r="I127" s="176"/>
      <c r="J127" s="176"/>
      <c r="K127" s="176">
        <v>700</v>
      </c>
      <c r="L127" s="176">
        <v>700</v>
      </c>
      <c r="M127" s="176">
        <v>700</v>
      </c>
      <c r="N127" s="18"/>
      <c r="O127" s="14"/>
      <c r="P127" s="1"/>
      <c r="Q127" s="1"/>
      <c r="R127" s="1"/>
      <c r="S127" s="1"/>
      <c r="T127" s="1"/>
      <c r="U127" s="1"/>
    </row>
    <row r="128" spans="1:21" outlineLevel="1" x14ac:dyDescent="0.25">
      <c r="A128" s="10">
        <v>41</v>
      </c>
      <c r="B128" s="10"/>
      <c r="C128" s="10">
        <v>62</v>
      </c>
      <c r="D128" s="10"/>
      <c r="E128" s="10" t="s">
        <v>71</v>
      </c>
      <c r="F128" s="192">
        <f>SUM(F129:F135)</f>
        <v>0</v>
      </c>
      <c r="G128" s="192">
        <f t="shared" ref="G128:M128" si="58">SUM(G129:G135)</f>
        <v>0</v>
      </c>
      <c r="H128" s="192">
        <f t="shared" ref="H128" si="59">SUM(H129:H135)</f>
        <v>0</v>
      </c>
      <c r="I128" s="192">
        <f t="shared" si="58"/>
        <v>1080</v>
      </c>
      <c r="J128" s="192">
        <f t="shared" si="58"/>
        <v>540</v>
      </c>
      <c r="K128" s="192">
        <f t="shared" si="58"/>
        <v>1080</v>
      </c>
      <c r="L128" s="192">
        <f t="shared" si="58"/>
        <v>1080</v>
      </c>
      <c r="M128" s="192">
        <f t="shared" si="58"/>
        <v>1080</v>
      </c>
      <c r="N128" s="18"/>
      <c r="O128" s="14"/>
      <c r="P128" s="1"/>
      <c r="Q128" s="1"/>
      <c r="R128" s="1"/>
      <c r="S128" s="1"/>
      <c r="T128" s="1"/>
      <c r="U128" s="1"/>
    </row>
    <row r="129" spans="1:21" outlineLevel="1" x14ac:dyDescent="0.25">
      <c r="A129" s="8">
        <v>41</v>
      </c>
      <c r="B129" s="8" t="s">
        <v>9</v>
      </c>
      <c r="C129" s="8"/>
      <c r="D129" s="8"/>
      <c r="E129" s="8" t="s">
        <v>10</v>
      </c>
      <c r="F129" s="193"/>
      <c r="G129" s="179"/>
      <c r="H129" s="179"/>
      <c r="I129" s="179">
        <v>300</v>
      </c>
      <c r="J129" s="179">
        <v>150</v>
      </c>
      <c r="K129" s="179">
        <v>300</v>
      </c>
      <c r="L129" s="179">
        <v>300</v>
      </c>
      <c r="M129" s="179">
        <v>300</v>
      </c>
      <c r="N129" s="18"/>
      <c r="O129" s="14"/>
      <c r="P129" s="1"/>
      <c r="Q129" s="1"/>
      <c r="R129" s="1"/>
      <c r="S129" s="1"/>
      <c r="T129" s="1"/>
      <c r="U129" s="1"/>
    </row>
    <row r="130" spans="1:21" outlineLevel="1" x14ac:dyDescent="0.25">
      <c r="A130" s="8">
        <v>41</v>
      </c>
      <c r="B130" s="8">
        <v>625001</v>
      </c>
      <c r="C130" s="8"/>
      <c r="D130" s="8"/>
      <c r="E130" s="8" t="s">
        <v>11</v>
      </c>
      <c r="F130" s="193"/>
      <c r="G130" s="179"/>
      <c r="H130" s="179"/>
      <c r="I130" s="179">
        <v>40</v>
      </c>
      <c r="J130" s="179">
        <v>20</v>
      </c>
      <c r="K130" s="179">
        <v>40</v>
      </c>
      <c r="L130" s="179">
        <v>40</v>
      </c>
      <c r="M130" s="179">
        <v>40</v>
      </c>
      <c r="N130" s="1"/>
      <c r="O130" s="14"/>
      <c r="P130" s="1"/>
      <c r="Q130" s="1"/>
      <c r="R130" s="1"/>
      <c r="S130" s="1"/>
      <c r="T130" s="1"/>
      <c r="U130" s="1"/>
    </row>
    <row r="131" spans="1:21" x14ac:dyDescent="0.25">
      <c r="A131" s="8">
        <v>41</v>
      </c>
      <c r="B131" s="8">
        <v>625002</v>
      </c>
      <c r="C131" s="8"/>
      <c r="D131" s="8"/>
      <c r="E131" s="8" t="s">
        <v>12</v>
      </c>
      <c r="F131" s="193"/>
      <c r="G131" s="179"/>
      <c r="H131" s="179"/>
      <c r="I131" s="179">
        <v>450</v>
      </c>
      <c r="J131" s="179">
        <v>225</v>
      </c>
      <c r="K131" s="179">
        <v>450</v>
      </c>
      <c r="L131" s="179">
        <v>450</v>
      </c>
      <c r="M131" s="179">
        <v>450</v>
      </c>
      <c r="N131" s="1"/>
      <c r="O131" s="1"/>
      <c r="P131" s="1"/>
      <c r="Q131" s="1"/>
      <c r="R131" s="1"/>
      <c r="S131" s="1"/>
      <c r="T131" s="1"/>
      <c r="U131" s="1"/>
    </row>
    <row r="132" spans="1:21" x14ac:dyDescent="0.25">
      <c r="A132" s="8">
        <v>41</v>
      </c>
      <c r="B132" s="8">
        <v>625003</v>
      </c>
      <c r="C132" s="8"/>
      <c r="D132" s="8"/>
      <c r="E132" s="8" t="s">
        <v>13</v>
      </c>
      <c r="F132" s="193"/>
      <c r="G132" s="179"/>
      <c r="H132" s="179"/>
      <c r="I132" s="179">
        <v>20</v>
      </c>
      <c r="J132" s="179">
        <v>10</v>
      </c>
      <c r="K132" s="179">
        <v>20</v>
      </c>
      <c r="L132" s="179">
        <v>20</v>
      </c>
      <c r="M132" s="179">
        <v>20</v>
      </c>
      <c r="N132" s="1"/>
      <c r="O132" s="14"/>
      <c r="P132" s="1"/>
      <c r="Q132" s="1"/>
      <c r="R132" s="1"/>
      <c r="S132" s="1"/>
      <c r="T132" s="1"/>
      <c r="U132" s="1"/>
    </row>
    <row r="133" spans="1:21" x14ac:dyDescent="0.25">
      <c r="A133" s="8">
        <v>41</v>
      </c>
      <c r="B133" s="8">
        <v>625004</v>
      </c>
      <c r="C133" s="8"/>
      <c r="D133" s="8"/>
      <c r="E133" s="8" t="s">
        <v>14</v>
      </c>
      <c r="F133" s="193"/>
      <c r="G133" s="179"/>
      <c r="H133" s="179"/>
      <c r="I133" s="179">
        <v>90</v>
      </c>
      <c r="J133" s="179">
        <v>45</v>
      </c>
      <c r="K133" s="179">
        <v>90</v>
      </c>
      <c r="L133" s="179">
        <v>90</v>
      </c>
      <c r="M133" s="179">
        <v>90</v>
      </c>
      <c r="N133" s="18"/>
      <c r="O133" s="14"/>
      <c r="P133" s="1"/>
      <c r="Q133" s="1"/>
      <c r="R133" s="1"/>
      <c r="S133" s="1"/>
      <c r="T133" s="1"/>
      <c r="U133" s="1"/>
    </row>
    <row r="134" spans="1:21" x14ac:dyDescent="0.25">
      <c r="A134" s="8">
        <v>41</v>
      </c>
      <c r="B134" s="8">
        <v>625005</v>
      </c>
      <c r="C134" s="8"/>
      <c r="D134" s="8"/>
      <c r="E134" s="8" t="s">
        <v>15</v>
      </c>
      <c r="F134" s="193"/>
      <c r="G134" s="179"/>
      <c r="H134" s="179"/>
      <c r="I134" s="179">
        <v>30</v>
      </c>
      <c r="J134" s="179">
        <v>15</v>
      </c>
      <c r="K134" s="179">
        <v>30</v>
      </c>
      <c r="L134" s="179">
        <v>30</v>
      </c>
      <c r="M134" s="179">
        <v>30</v>
      </c>
      <c r="N134" s="18"/>
      <c r="O134" s="14"/>
      <c r="P134" s="1"/>
      <c r="Q134" s="1"/>
      <c r="R134" s="1"/>
      <c r="S134" s="1"/>
      <c r="T134" s="1"/>
      <c r="U134" s="1"/>
    </row>
    <row r="135" spans="1:21" x14ac:dyDescent="0.25">
      <c r="A135" s="8">
        <v>41</v>
      </c>
      <c r="B135" s="8">
        <v>625007</v>
      </c>
      <c r="C135" s="8"/>
      <c r="D135" s="8"/>
      <c r="E135" s="8" t="s">
        <v>72</v>
      </c>
      <c r="F135" s="193"/>
      <c r="G135" s="179"/>
      <c r="H135" s="179"/>
      <c r="I135" s="179">
        <v>150</v>
      </c>
      <c r="J135" s="179">
        <v>75</v>
      </c>
      <c r="K135" s="179">
        <v>150</v>
      </c>
      <c r="L135" s="179">
        <v>150</v>
      </c>
      <c r="M135" s="179">
        <v>150</v>
      </c>
      <c r="N135" s="18"/>
      <c r="O135" s="14"/>
      <c r="P135" s="1"/>
      <c r="Q135" s="1"/>
      <c r="R135" s="1"/>
      <c r="S135" s="1"/>
      <c r="T135" s="1"/>
      <c r="U135" s="1"/>
    </row>
    <row r="136" spans="1:21" x14ac:dyDescent="0.25">
      <c r="A136" s="38">
        <v>46</v>
      </c>
      <c r="B136" s="38"/>
      <c r="C136" s="38">
        <v>63</v>
      </c>
      <c r="D136" s="38"/>
      <c r="E136" s="38" t="s">
        <v>151</v>
      </c>
      <c r="F136" s="195">
        <f>SUM(F137:F139)</f>
        <v>0</v>
      </c>
      <c r="G136" s="195">
        <f t="shared" ref="G136:M136" si="60">SUM(G137:G139)</f>
        <v>0</v>
      </c>
      <c r="H136" s="195">
        <f t="shared" ref="H136" si="61">SUM(H137:H139)</f>
        <v>0</v>
      </c>
      <c r="I136" s="195">
        <f t="shared" si="60"/>
        <v>0</v>
      </c>
      <c r="J136" s="195">
        <f t="shared" si="60"/>
        <v>81353</v>
      </c>
      <c r="K136" s="195">
        <f t="shared" si="60"/>
        <v>90200</v>
      </c>
      <c r="L136" s="195">
        <f t="shared" si="60"/>
        <v>90200</v>
      </c>
      <c r="M136" s="195">
        <f t="shared" si="60"/>
        <v>90200</v>
      </c>
      <c r="N136" s="18"/>
      <c r="O136" s="14"/>
      <c r="P136" s="1"/>
      <c r="Q136" s="1"/>
      <c r="R136" s="1"/>
      <c r="S136" s="1"/>
      <c r="T136" s="1"/>
      <c r="U136" s="1"/>
    </row>
    <row r="137" spans="1:21" x14ac:dyDescent="0.25">
      <c r="A137" s="10">
        <v>46</v>
      </c>
      <c r="B137" s="10">
        <v>632001</v>
      </c>
      <c r="C137" s="10"/>
      <c r="D137" s="10"/>
      <c r="E137" s="10" t="s">
        <v>238</v>
      </c>
      <c r="F137" s="192"/>
      <c r="G137" s="196"/>
      <c r="H137" s="196"/>
      <c r="I137" s="176"/>
      <c r="J137" s="176"/>
      <c r="K137" s="176">
        <f>K142+K144</f>
        <v>400</v>
      </c>
      <c r="L137" s="176">
        <f t="shared" ref="L137:M137" si="62">L142+L144</f>
        <v>400</v>
      </c>
      <c r="M137" s="176">
        <f t="shared" si="62"/>
        <v>400</v>
      </c>
      <c r="N137" s="18"/>
      <c r="O137" s="14"/>
      <c r="P137" s="1"/>
      <c r="Q137" s="1"/>
      <c r="R137" s="1"/>
      <c r="S137" s="1"/>
      <c r="T137" s="1"/>
      <c r="U137" s="1"/>
    </row>
    <row r="138" spans="1:21" x14ac:dyDescent="0.25">
      <c r="A138" s="10">
        <v>46</v>
      </c>
      <c r="B138" s="10">
        <v>633</v>
      </c>
      <c r="C138" s="10"/>
      <c r="D138" s="10"/>
      <c r="E138" s="10" t="s">
        <v>154</v>
      </c>
      <c r="F138" s="192"/>
      <c r="G138" s="176"/>
      <c r="H138" s="176"/>
      <c r="I138" s="176"/>
      <c r="J138" s="176">
        <v>1310</v>
      </c>
      <c r="K138" s="176">
        <v>2000</v>
      </c>
      <c r="L138" s="176">
        <v>2000</v>
      </c>
      <c r="M138" s="176">
        <v>2000</v>
      </c>
      <c r="N138" s="18"/>
      <c r="O138" s="14"/>
      <c r="P138" s="1"/>
      <c r="Q138" s="1"/>
      <c r="R138" s="1"/>
      <c r="S138" s="1"/>
      <c r="T138" s="1"/>
      <c r="U138" s="1"/>
    </row>
    <row r="139" spans="1:21" x14ac:dyDescent="0.25">
      <c r="A139" s="10">
        <v>46</v>
      </c>
      <c r="B139" s="10">
        <v>637</v>
      </c>
      <c r="C139" s="10"/>
      <c r="D139" s="10"/>
      <c r="E139" s="10" t="s">
        <v>156</v>
      </c>
      <c r="F139" s="192"/>
      <c r="G139" s="176"/>
      <c r="H139" s="176"/>
      <c r="I139" s="176"/>
      <c r="J139" s="176">
        <v>80043</v>
      </c>
      <c r="K139" s="176">
        <v>87800</v>
      </c>
      <c r="L139" s="176">
        <v>87800</v>
      </c>
      <c r="M139" s="176">
        <v>87800</v>
      </c>
      <c r="N139" s="18"/>
      <c r="O139" s="14"/>
      <c r="P139" s="1"/>
      <c r="Q139" s="1"/>
      <c r="R139" s="1"/>
      <c r="S139" s="1"/>
      <c r="T139" s="1"/>
      <c r="U139" s="1"/>
    </row>
    <row r="140" spans="1:21" x14ac:dyDescent="0.25">
      <c r="A140" s="38"/>
      <c r="B140" s="38"/>
      <c r="C140" s="38">
        <v>63</v>
      </c>
      <c r="D140" s="38"/>
      <c r="E140" s="38" t="s">
        <v>39</v>
      </c>
      <c r="F140" s="195">
        <f>F141+F146+F150+F152</f>
        <v>0</v>
      </c>
      <c r="G140" s="195">
        <f t="shared" ref="G140:M140" si="63">G141+G146+G150+G152</f>
        <v>0</v>
      </c>
      <c r="H140" s="195">
        <f t="shared" ref="H140" si="64">H141+H146+H150+H152</f>
        <v>0</v>
      </c>
      <c r="I140" s="195">
        <f t="shared" si="63"/>
        <v>113100</v>
      </c>
      <c r="J140" s="195">
        <f t="shared" si="63"/>
        <v>130791.26</v>
      </c>
      <c r="K140" s="195">
        <f t="shared" si="63"/>
        <v>127160</v>
      </c>
      <c r="L140" s="195">
        <f t="shared" si="63"/>
        <v>127160</v>
      </c>
      <c r="M140" s="195">
        <f t="shared" si="63"/>
        <v>127160</v>
      </c>
      <c r="N140" s="18"/>
      <c r="O140" s="14"/>
      <c r="P140" s="1"/>
      <c r="Q140" s="1"/>
      <c r="R140" s="1"/>
      <c r="S140" s="1"/>
      <c r="T140" s="1"/>
      <c r="U140" s="1"/>
    </row>
    <row r="141" spans="1:21" x14ac:dyDescent="0.25">
      <c r="A141" s="10"/>
      <c r="B141" s="10">
        <v>632</v>
      </c>
      <c r="C141" s="10"/>
      <c r="D141" s="10"/>
      <c r="E141" s="10" t="s">
        <v>51</v>
      </c>
      <c r="F141" s="176">
        <f t="shared" ref="F141:J141" si="65">SUM(F142:F145)</f>
        <v>0</v>
      </c>
      <c r="G141" s="176">
        <f t="shared" si="65"/>
        <v>0</v>
      </c>
      <c r="H141" s="176">
        <f t="shared" ref="H141" si="66">SUM(H142:H145)</f>
        <v>0</v>
      </c>
      <c r="I141" s="176">
        <f t="shared" si="65"/>
        <v>2550</v>
      </c>
      <c r="J141" s="176">
        <f t="shared" si="65"/>
        <v>0</v>
      </c>
      <c r="K141" s="176">
        <f>SUM(K142:K145)</f>
        <v>2950</v>
      </c>
      <c r="L141" s="176">
        <f t="shared" ref="L141:M141" si="67">SUM(L142:L145)</f>
        <v>2950</v>
      </c>
      <c r="M141" s="176">
        <f t="shared" si="67"/>
        <v>2950</v>
      </c>
      <c r="N141" s="18"/>
      <c r="O141" s="14"/>
      <c r="P141" s="1"/>
      <c r="Q141" s="1"/>
      <c r="R141" s="1"/>
      <c r="S141" s="1"/>
      <c r="T141" s="1"/>
      <c r="U141" s="1"/>
    </row>
    <row r="142" spans="1:21" s="167" customFormat="1" x14ac:dyDescent="0.25">
      <c r="A142" s="129">
        <v>46</v>
      </c>
      <c r="B142" s="129">
        <v>632</v>
      </c>
      <c r="C142" s="129"/>
      <c r="D142" s="129"/>
      <c r="E142" s="129" t="s">
        <v>237</v>
      </c>
      <c r="F142" s="197"/>
      <c r="G142" s="179"/>
      <c r="H142" s="179"/>
      <c r="I142" s="179"/>
      <c r="J142" s="179"/>
      <c r="K142" s="179">
        <v>200</v>
      </c>
      <c r="L142" s="179">
        <v>200</v>
      </c>
      <c r="M142" s="179">
        <v>200</v>
      </c>
      <c r="N142" s="18"/>
      <c r="O142" s="165"/>
      <c r="P142" s="166"/>
      <c r="Q142" s="166"/>
      <c r="R142" s="166"/>
      <c r="S142" s="166"/>
      <c r="T142" s="166"/>
      <c r="U142" s="166"/>
    </row>
    <row r="143" spans="1:21" x14ac:dyDescent="0.25">
      <c r="A143" s="8">
        <v>41</v>
      </c>
      <c r="B143" s="8">
        <v>632001</v>
      </c>
      <c r="C143" s="8"/>
      <c r="D143" s="8"/>
      <c r="E143" s="8" t="s">
        <v>73</v>
      </c>
      <c r="F143" s="193"/>
      <c r="G143" s="179"/>
      <c r="H143" s="179"/>
      <c r="I143" s="179">
        <v>2200</v>
      </c>
      <c r="J143" s="179">
        <v>0</v>
      </c>
      <c r="K143" s="179">
        <v>2200</v>
      </c>
      <c r="L143" s="179">
        <v>2200</v>
      </c>
      <c r="M143" s="179">
        <v>2200</v>
      </c>
      <c r="N143" s="18"/>
      <c r="O143" s="14"/>
      <c r="P143" s="1"/>
      <c r="Q143" s="1"/>
      <c r="R143" s="1"/>
      <c r="S143" s="1"/>
      <c r="T143" s="1"/>
      <c r="U143" s="1"/>
    </row>
    <row r="144" spans="1:21" x14ac:dyDescent="0.25">
      <c r="A144" s="8">
        <v>46</v>
      </c>
      <c r="B144" s="8">
        <v>632003</v>
      </c>
      <c r="C144" s="8"/>
      <c r="D144" s="8"/>
      <c r="E144" s="8" t="s">
        <v>153</v>
      </c>
      <c r="F144" s="193"/>
      <c r="G144" s="179"/>
      <c r="H144" s="179"/>
      <c r="I144" s="179"/>
      <c r="J144" s="179"/>
      <c r="K144" s="179">
        <v>200</v>
      </c>
      <c r="L144" s="179">
        <v>200</v>
      </c>
      <c r="M144" s="179">
        <v>200</v>
      </c>
      <c r="N144" s="18"/>
      <c r="O144" s="14"/>
      <c r="P144" s="1"/>
      <c r="Q144" s="1"/>
      <c r="R144" s="1"/>
      <c r="S144" s="1"/>
      <c r="T144" s="1"/>
      <c r="U144" s="1"/>
    </row>
    <row r="145" spans="1:21" x14ac:dyDescent="0.25">
      <c r="A145" s="8">
        <v>41</v>
      </c>
      <c r="B145" s="8">
        <v>632003</v>
      </c>
      <c r="C145" s="8"/>
      <c r="D145" s="8"/>
      <c r="E145" s="8" t="s">
        <v>74</v>
      </c>
      <c r="F145" s="193"/>
      <c r="G145" s="179"/>
      <c r="H145" s="179"/>
      <c r="I145" s="179">
        <v>350</v>
      </c>
      <c r="J145" s="179">
        <v>0</v>
      </c>
      <c r="K145" s="179">
        <v>350</v>
      </c>
      <c r="L145" s="179">
        <v>350</v>
      </c>
      <c r="M145" s="179">
        <v>350</v>
      </c>
      <c r="N145" s="18"/>
      <c r="O145" s="14"/>
      <c r="P145" s="1"/>
      <c r="Q145" s="1"/>
      <c r="R145" s="1"/>
      <c r="S145" s="1"/>
      <c r="T145" s="1"/>
      <c r="U145" s="1"/>
    </row>
    <row r="146" spans="1:21" x14ac:dyDescent="0.25">
      <c r="A146" s="8">
        <v>41</v>
      </c>
      <c r="B146" s="10">
        <v>633</v>
      </c>
      <c r="C146" s="10"/>
      <c r="D146" s="10"/>
      <c r="E146" s="10" t="s">
        <v>75</v>
      </c>
      <c r="F146" s="192">
        <f>SUM(F147:F149)</f>
        <v>0</v>
      </c>
      <c r="G146" s="192">
        <f t="shared" ref="G146:M146" si="68">SUM(G147:G149)</f>
        <v>0</v>
      </c>
      <c r="H146" s="192">
        <f t="shared" ref="H146" si="69">SUM(H147:H149)</f>
        <v>0</v>
      </c>
      <c r="I146" s="192">
        <f t="shared" si="68"/>
        <v>2980</v>
      </c>
      <c r="J146" s="192">
        <f t="shared" si="68"/>
        <v>3690</v>
      </c>
      <c r="K146" s="192">
        <f t="shared" si="68"/>
        <v>4980</v>
      </c>
      <c r="L146" s="192">
        <f t="shared" si="68"/>
        <v>4980</v>
      </c>
      <c r="M146" s="192">
        <f t="shared" si="68"/>
        <v>4980</v>
      </c>
      <c r="N146" s="18"/>
      <c r="O146" s="14"/>
      <c r="P146" s="1"/>
      <c r="Q146" s="1"/>
      <c r="R146" s="1"/>
      <c r="S146" s="1"/>
      <c r="T146" s="1"/>
      <c r="U146" s="1"/>
    </row>
    <row r="147" spans="1:21" x14ac:dyDescent="0.25">
      <c r="A147" s="8">
        <v>46</v>
      </c>
      <c r="B147" s="26">
        <v>633006</v>
      </c>
      <c r="C147" s="10"/>
      <c r="D147" s="10"/>
      <c r="E147" s="26" t="s">
        <v>76</v>
      </c>
      <c r="F147" s="192"/>
      <c r="G147" s="196"/>
      <c r="H147" s="196"/>
      <c r="I147" s="176"/>
      <c r="J147" s="179">
        <v>1380</v>
      </c>
      <c r="K147" s="176"/>
      <c r="L147" s="176"/>
      <c r="M147" s="176"/>
      <c r="N147" s="18"/>
      <c r="O147" s="14"/>
      <c r="P147" s="1"/>
      <c r="Q147" s="1"/>
      <c r="R147" s="1"/>
      <c r="S147" s="1"/>
      <c r="T147" s="1"/>
      <c r="U147" s="1"/>
    </row>
    <row r="148" spans="1:21" x14ac:dyDescent="0.25">
      <c r="A148" s="8">
        <v>46</v>
      </c>
      <c r="B148" s="26">
        <v>633006</v>
      </c>
      <c r="C148" s="10"/>
      <c r="D148" s="10"/>
      <c r="E148" s="26" t="s">
        <v>155</v>
      </c>
      <c r="F148" s="198"/>
      <c r="G148" s="196"/>
      <c r="H148" s="196"/>
      <c r="I148" s="176"/>
      <c r="J148" s="179">
        <v>1310</v>
      </c>
      <c r="K148" s="179">
        <v>2000</v>
      </c>
      <c r="L148" s="179">
        <v>2000</v>
      </c>
      <c r="M148" s="179">
        <v>2000</v>
      </c>
      <c r="N148" s="18"/>
      <c r="O148" s="14"/>
      <c r="P148" s="1"/>
      <c r="Q148" s="1"/>
      <c r="R148" s="1"/>
      <c r="S148" s="1"/>
      <c r="T148" s="1"/>
      <c r="U148" s="1"/>
    </row>
    <row r="149" spans="1:21" x14ac:dyDescent="0.25">
      <c r="A149" s="8">
        <v>41</v>
      </c>
      <c r="B149" s="8">
        <v>633006</v>
      </c>
      <c r="C149" s="8"/>
      <c r="D149" s="8"/>
      <c r="E149" s="8" t="s">
        <v>76</v>
      </c>
      <c r="F149" s="193"/>
      <c r="G149" s="179"/>
      <c r="H149" s="179"/>
      <c r="I149" s="179">
        <v>2980</v>
      </c>
      <c r="J149" s="179">
        <v>1000</v>
      </c>
      <c r="K149" s="179">
        <v>2980</v>
      </c>
      <c r="L149" s="179">
        <v>2980</v>
      </c>
      <c r="M149" s="179">
        <v>2980</v>
      </c>
      <c r="N149" s="18"/>
      <c r="O149" s="14"/>
      <c r="P149" s="1"/>
      <c r="Q149" s="1"/>
      <c r="R149" s="1"/>
      <c r="S149" s="1"/>
      <c r="T149" s="1"/>
      <c r="U149" s="1"/>
    </row>
    <row r="150" spans="1:21" x14ac:dyDescent="0.25">
      <c r="A150" s="8">
        <v>41</v>
      </c>
      <c r="B150" s="10">
        <v>634</v>
      </c>
      <c r="C150" s="10"/>
      <c r="D150" s="10"/>
      <c r="E150" s="10" t="s">
        <v>77</v>
      </c>
      <c r="F150" s="192">
        <f>SUM(F151)</f>
        <v>0</v>
      </c>
      <c r="G150" s="192">
        <f t="shared" ref="G150:M150" si="70">SUM(G151)</f>
        <v>0</v>
      </c>
      <c r="H150" s="192">
        <f t="shared" si="70"/>
        <v>0</v>
      </c>
      <c r="I150" s="192">
        <f t="shared" si="70"/>
        <v>1610</v>
      </c>
      <c r="J150" s="192">
        <f t="shared" si="70"/>
        <v>0</v>
      </c>
      <c r="K150" s="192">
        <f t="shared" si="70"/>
        <v>1610</v>
      </c>
      <c r="L150" s="192">
        <f t="shared" si="70"/>
        <v>1610</v>
      </c>
      <c r="M150" s="192">
        <f t="shared" si="70"/>
        <v>1610</v>
      </c>
      <c r="N150" s="18"/>
      <c r="O150" s="14"/>
      <c r="P150" s="1"/>
      <c r="Q150" s="1"/>
      <c r="R150" s="1"/>
      <c r="S150" s="1"/>
      <c r="T150" s="1"/>
      <c r="U150" s="1"/>
    </row>
    <row r="151" spans="1:21" x14ac:dyDescent="0.25">
      <c r="A151" s="8">
        <v>41</v>
      </c>
      <c r="B151" s="8">
        <v>634004</v>
      </c>
      <c r="C151" s="8"/>
      <c r="D151" s="8"/>
      <c r="E151" s="8" t="s">
        <v>78</v>
      </c>
      <c r="F151" s="193"/>
      <c r="G151" s="179"/>
      <c r="H151" s="179"/>
      <c r="I151" s="179">
        <v>1610</v>
      </c>
      <c r="J151" s="179">
        <v>0</v>
      </c>
      <c r="K151" s="179">
        <v>1610</v>
      </c>
      <c r="L151" s="179">
        <v>1610</v>
      </c>
      <c r="M151" s="179">
        <v>1610</v>
      </c>
      <c r="N151" s="18"/>
      <c r="O151" s="14"/>
      <c r="P151" s="1"/>
      <c r="Q151" s="1"/>
      <c r="R151" s="1"/>
      <c r="S151" s="1"/>
      <c r="T151" s="1"/>
      <c r="U151" s="1"/>
    </row>
    <row r="152" spans="1:21" x14ac:dyDescent="0.25">
      <c r="A152" s="8"/>
      <c r="B152" s="10">
        <v>637</v>
      </c>
      <c r="C152" s="10"/>
      <c r="D152" s="10"/>
      <c r="E152" s="10" t="s">
        <v>39</v>
      </c>
      <c r="F152" s="176">
        <f t="shared" ref="F152:M152" si="71">SUM(F153:F161)</f>
        <v>0</v>
      </c>
      <c r="G152" s="176">
        <f t="shared" si="71"/>
        <v>0</v>
      </c>
      <c r="H152" s="176">
        <f t="shared" ref="H152" si="72">SUM(H153:H161)</f>
        <v>0</v>
      </c>
      <c r="I152" s="176">
        <f t="shared" si="71"/>
        <v>105960</v>
      </c>
      <c r="J152" s="176">
        <f t="shared" si="71"/>
        <v>127101.26</v>
      </c>
      <c r="K152" s="176">
        <f t="shared" si="71"/>
        <v>117620</v>
      </c>
      <c r="L152" s="176">
        <f t="shared" si="71"/>
        <v>117620</v>
      </c>
      <c r="M152" s="176">
        <f t="shared" si="71"/>
        <v>117620</v>
      </c>
      <c r="N152" s="18"/>
      <c r="O152" s="14"/>
      <c r="P152" s="1"/>
      <c r="Q152" s="1"/>
      <c r="R152" s="1"/>
      <c r="S152" s="1"/>
      <c r="T152" s="1"/>
      <c r="U152" s="1"/>
    </row>
    <row r="153" spans="1:21" x14ac:dyDescent="0.25">
      <c r="A153" s="8">
        <v>46</v>
      </c>
      <c r="B153" s="26">
        <v>637002</v>
      </c>
      <c r="C153" s="26"/>
      <c r="D153" s="26"/>
      <c r="E153" s="26" t="s">
        <v>79</v>
      </c>
      <c r="F153" s="192"/>
      <c r="G153" s="196"/>
      <c r="H153" s="196"/>
      <c r="I153" s="176"/>
      <c r="J153" s="179">
        <v>6600</v>
      </c>
      <c r="K153" s="176"/>
      <c r="L153" s="176"/>
      <c r="M153" s="176"/>
      <c r="N153" s="18"/>
      <c r="O153" s="14"/>
      <c r="P153" s="1"/>
      <c r="Q153" s="1"/>
      <c r="R153" s="1"/>
      <c r="S153" s="1"/>
      <c r="T153" s="1"/>
      <c r="U153" s="1"/>
    </row>
    <row r="154" spans="1:21" x14ac:dyDescent="0.25">
      <c r="A154" s="8">
        <v>41</v>
      </c>
      <c r="B154" s="8">
        <v>637002</v>
      </c>
      <c r="C154" s="8"/>
      <c r="D154" s="8"/>
      <c r="E154" s="8" t="s">
        <v>79</v>
      </c>
      <c r="F154" s="193"/>
      <c r="G154" s="179"/>
      <c r="H154" s="179"/>
      <c r="I154" s="179">
        <v>15930</v>
      </c>
      <c r="J154" s="179">
        <v>10000</v>
      </c>
      <c r="K154" s="179">
        <v>15930</v>
      </c>
      <c r="L154" s="179">
        <v>15930</v>
      </c>
      <c r="M154" s="179">
        <v>15930</v>
      </c>
      <c r="N154" s="18"/>
      <c r="O154" s="14"/>
      <c r="P154" s="1"/>
      <c r="Q154" s="1"/>
      <c r="R154" s="1"/>
      <c r="S154" s="1"/>
      <c r="T154" s="1"/>
      <c r="U154" s="1"/>
    </row>
    <row r="155" spans="1:21" x14ac:dyDescent="0.25">
      <c r="A155" s="8">
        <v>46</v>
      </c>
      <c r="B155" s="8">
        <v>637002</v>
      </c>
      <c r="C155" s="8"/>
      <c r="D155" s="8"/>
      <c r="E155" s="8" t="s">
        <v>79</v>
      </c>
      <c r="F155" s="193"/>
      <c r="G155" s="179"/>
      <c r="H155" s="179"/>
      <c r="I155" s="179">
        <v>20000</v>
      </c>
      <c r="J155" s="179">
        <v>18903</v>
      </c>
      <c r="K155" s="179">
        <v>25000</v>
      </c>
      <c r="L155" s="179">
        <v>25000</v>
      </c>
      <c r="M155" s="179">
        <v>25000</v>
      </c>
      <c r="N155" s="18"/>
      <c r="O155" s="14"/>
      <c r="P155" s="1"/>
      <c r="Q155" s="1"/>
      <c r="R155" s="1"/>
      <c r="S155" s="1"/>
      <c r="T155" s="1"/>
      <c r="U155" s="1"/>
    </row>
    <row r="156" spans="1:21" x14ac:dyDescent="0.25">
      <c r="A156" s="8">
        <v>46</v>
      </c>
      <c r="B156" s="8">
        <v>637004</v>
      </c>
      <c r="C156" s="8"/>
      <c r="D156" s="8"/>
      <c r="E156" s="8" t="s">
        <v>39</v>
      </c>
      <c r="F156" s="193"/>
      <c r="G156" s="179"/>
      <c r="H156" s="179"/>
      <c r="I156" s="179">
        <v>56140</v>
      </c>
      <c r="J156" s="179">
        <f>59590+17368.26</f>
        <v>76958.259999999995</v>
      </c>
      <c r="K156" s="179">
        <v>60440</v>
      </c>
      <c r="L156" s="179">
        <v>60440</v>
      </c>
      <c r="M156" s="179">
        <v>60440</v>
      </c>
      <c r="N156" s="18"/>
      <c r="O156" s="14"/>
      <c r="P156" s="1"/>
      <c r="Q156" s="1"/>
      <c r="R156" s="1"/>
      <c r="S156" s="1"/>
      <c r="T156" s="1"/>
      <c r="U156" s="1"/>
    </row>
    <row r="157" spans="1:21" x14ac:dyDescent="0.25">
      <c r="A157" s="8">
        <v>41</v>
      </c>
      <c r="B157" s="8">
        <v>637004</v>
      </c>
      <c r="C157" s="8"/>
      <c r="D157" s="8"/>
      <c r="E157" s="8" t="s">
        <v>39</v>
      </c>
      <c r="F157" s="193"/>
      <c r="G157" s="179"/>
      <c r="H157" s="179"/>
      <c r="I157" s="179">
        <v>12120</v>
      </c>
      <c r="J157" s="179">
        <v>12120</v>
      </c>
      <c r="K157" s="179">
        <v>12120</v>
      </c>
      <c r="L157" s="179">
        <v>12120</v>
      </c>
      <c r="M157" s="179">
        <v>12120</v>
      </c>
      <c r="N157" s="18"/>
      <c r="O157" s="14"/>
      <c r="P157" s="1"/>
      <c r="Q157" s="1"/>
      <c r="R157" s="1"/>
      <c r="S157" s="1"/>
      <c r="T157" s="1"/>
      <c r="U157" s="1"/>
    </row>
    <row r="158" spans="1:21" x14ac:dyDescent="0.25">
      <c r="A158" s="8">
        <v>46</v>
      </c>
      <c r="B158" s="8">
        <v>637012</v>
      </c>
      <c r="C158" s="8"/>
      <c r="D158" s="8"/>
      <c r="E158" s="8" t="s">
        <v>157</v>
      </c>
      <c r="F158" s="193"/>
      <c r="G158" s="179"/>
      <c r="H158" s="179"/>
      <c r="I158" s="179"/>
      <c r="J158" s="179">
        <v>399</v>
      </c>
      <c r="K158" s="179">
        <v>360</v>
      </c>
      <c r="L158" s="179">
        <v>360</v>
      </c>
      <c r="M158" s="179">
        <v>360</v>
      </c>
      <c r="N158" s="18"/>
      <c r="O158" s="14"/>
      <c r="P158" s="1"/>
      <c r="Q158" s="1"/>
      <c r="R158" s="1"/>
      <c r="S158" s="1"/>
      <c r="T158" s="1"/>
      <c r="U158" s="1"/>
    </row>
    <row r="159" spans="1:21" x14ac:dyDescent="0.25">
      <c r="A159" s="8">
        <v>41</v>
      </c>
      <c r="B159" s="8">
        <v>637012</v>
      </c>
      <c r="C159" s="8"/>
      <c r="D159" s="8"/>
      <c r="E159" s="8" t="s">
        <v>80</v>
      </c>
      <c r="F159" s="193"/>
      <c r="G159" s="179"/>
      <c r="H159" s="179"/>
      <c r="I159" s="179">
        <v>770</v>
      </c>
      <c r="J159" s="179">
        <v>770</v>
      </c>
      <c r="K159" s="179">
        <v>770</v>
      </c>
      <c r="L159" s="179">
        <v>770</v>
      </c>
      <c r="M159" s="179">
        <v>770</v>
      </c>
      <c r="N159" s="18"/>
      <c r="O159" s="14"/>
      <c r="P159" s="1"/>
      <c r="Q159" s="1"/>
      <c r="R159" s="1"/>
      <c r="S159" s="1"/>
      <c r="T159" s="1"/>
      <c r="U159" s="1"/>
    </row>
    <row r="160" spans="1:21" x14ac:dyDescent="0.25">
      <c r="A160" s="10">
        <v>41</v>
      </c>
      <c r="B160" s="8">
        <v>637027</v>
      </c>
      <c r="C160" s="8"/>
      <c r="D160" s="8"/>
      <c r="E160" s="8" t="s">
        <v>58</v>
      </c>
      <c r="F160" s="193"/>
      <c r="G160" s="179"/>
      <c r="H160" s="179"/>
      <c r="I160" s="179">
        <v>1000</v>
      </c>
      <c r="J160" s="179">
        <v>200</v>
      </c>
      <c r="K160" s="179">
        <v>1000</v>
      </c>
      <c r="L160" s="179">
        <v>1000</v>
      </c>
      <c r="M160" s="179">
        <v>1000</v>
      </c>
      <c r="N160" s="18"/>
      <c r="O160" s="14"/>
      <c r="P160" s="1"/>
      <c r="Q160" s="1"/>
      <c r="R160" s="1"/>
      <c r="S160" s="1"/>
      <c r="T160" s="1"/>
      <c r="U160" s="1"/>
    </row>
    <row r="161" spans="1:21" x14ac:dyDescent="0.25">
      <c r="A161" s="108">
        <v>46</v>
      </c>
      <c r="B161" s="26">
        <v>637027</v>
      </c>
      <c r="C161" s="26"/>
      <c r="D161" s="26"/>
      <c r="E161" s="26" t="s">
        <v>158</v>
      </c>
      <c r="F161" s="198"/>
      <c r="G161" s="199"/>
      <c r="H161" s="199"/>
      <c r="I161" s="176"/>
      <c r="J161" s="179">
        <v>1151</v>
      </c>
      <c r="K161" s="179">
        <v>2000</v>
      </c>
      <c r="L161" s="179">
        <v>2000</v>
      </c>
      <c r="M161" s="179">
        <v>2000</v>
      </c>
      <c r="N161" s="18"/>
      <c r="O161" s="14"/>
      <c r="P161" s="1"/>
      <c r="Q161" s="1"/>
      <c r="R161" s="1"/>
      <c r="S161" s="1"/>
      <c r="T161" s="1"/>
      <c r="U161" s="1"/>
    </row>
    <row r="162" spans="1:21" x14ac:dyDescent="0.25">
      <c r="A162" s="32"/>
      <c r="B162" s="19"/>
      <c r="C162" s="19"/>
      <c r="D162" s="19"/>
      <c r="E162" s="19"/>
      <c r="F162" s="19"/>
      <c r="G162" s="31"/>
      <c r="H162" s="31"/>
      <c r="I162" s="13"/>
      <c r="J162" s="13"/>
      <c r="K162" s="13"/>
      <c r="L162" s="236"/>
      <c r="M162" s="236"/>
      <c r="N162" s="18"/>
      <c r="O162" s="14"/>
      <c r="P162" s="1"/>
      <c r="Q162" s="1"/>
      <c r="R162" s="1"/>
      <c r="S162" s="1"/>
      <c r="T162" s="1"/>
      <c r="U162" s="1"/>
    </row>
    <row r="163" spans="1:21" x14ac:dyDescent="0.25">
      <c r="A163" s="215"/>
      <c r="B163" s="216" t="s">
        <v>1</v>
      </c>
      <c r="C163" s="216"/>
      <c r="D163" s="216"/>
      <c r="E163" s="216"/>
      <c r="F163" s="217" t="s">
        <v>161</v>
      </c>
      <c r="G163" s="217" t="s">
        <v>161</v>
      </c>
      <c r="H163" s="218" t="s">
        <v>248</v>
      </c>
      <c r="I163" s="218" t="s">
        <v>2</v>
      </c>
      <c r="J163" s="261" t="s">
        <v>249</v>
      </c>
      <c r="K163" s="218" t="s">
        <v>2</v>
      </c>
      <c r="L163" s="218" t="s">
        <v>2</v>
      </c>
      <c r="M163" s="218" t="s">
        <v>2</v>
      </c>
      <c r="N163" s="33"/>
      <c r="O163" s="1"/>
      <c r="P163" s="1"/>
      <c r="Q163" s="1"/>
      <c r="R163" s="1"/>
      <c r="S163" s="1"/>
      <c r="T163" s="1"/>
      <c r="U163" s="1"/>
    </row>
    <row r="164" spans="1:21" x14ac:dyDescent="0.25">
      <c r="A164" s="237" t="s">
        <v>46</v>
      </c>
      <c r="B164" s="216"/>
      <c r="C164" s="216"/>
      <c r="D164" s="216"/>
      <c r="E164" s="216"/>
      <c r="F164" s="217">
        <v>2015</v>
      </c>
      <c r="G164" s="217">
        <v>2016</v>
      </c>
      <c r="H164" s="219">
        <v>2017</v>
      </c>
      <c r="I164" s="219">
        <v>2017</v>
      </c>
      <c r="J164" s="219">
        <v>2017</v>
      </c>
      <c r="K164" s="219">
        <v>2018</v>
      </c>
      <c r="L164" s="219">
        <v>2019</v>
      </c>
      <c r="M164" s="219">
        <v>2020</v>
      </c>
      <c r="N164" s="1"/>
      <c r="O164" s="1"/>
      <c r="P164" s="1"/>
      <c r="Q164" s="1"/>
      <c r="R164" s="1"/>
      <c r="S164" s="1"/>
      <c r="T164" s="1"/>
      <c r="U164" s="1"/>
    </row>
    <row r="165" spans="1:21" x14ac:dyDescent="0.25">
      <c r="A165" s="220"/>
      <c r="B165" s="220" t="s">
        <v>47</v>
      </c>
      <c r="C165" s="221"/>
      <c r="D165" s="222"/>
      <c r="E165" s="223" t="s">
        <v>99</v>
      </c>
      <c r="F165" s="225">
        <f t="shared" ref="F165:M165" si="73">F166+F168+F188+F199+F203</f>
        <v>0</v>
      </c>
      <c r="G165" s="225">
        <f t="shared" si="73"/>
        <v>0</v>
      </c>
      <c r="H165" s="225">
        <f t="shared" si="73"/>
        <v>0</v>
      </c>
      <c r="I165" s="225">
        <f t="shared" si="73"/>
        <v>14575</v>
      </c>
      <c r="J165" s="225">
        <f t="shared" si="73"/>
        <v>31654.51</v>
      </c>
      <c r="K165" s="225">
        <f t="shared" si="73"/>
        <v>0</v>
      </c>
      <c r="L165" s="225">
        <f t="shared" si="73"/>
        <v>0</v>
      </c>
      <c r="M165" s="225">
        <f t="shared" si="73"/>
        <v>0</v>
      </c>
      <c r="N165" s="1"/>
      <c r="O165" s="1"/>
      <c r="P165" s="1"/>
      <c r="Q165" s="1"/>
      <c r="R165" s="1"/>
      <c r="S165" s="1"/>
      <c r="T165" s="1"/>
      <c r="U165" s="1"/>
    </row>
    <row r="166" spans="1:21" x14ac:dyDescent="0.25">
      <c r="A166" s="8">
        <v>41</v>
      </c>
      <c r="B166" s="10">
        <v>610</v>
      </c>
      <c r="C166" s="10">
        <v>61</v>
      </c>
      <c r="D166" s="10"/>
      <c r="E166" s="10" t="s">
        <v>6</v>
      </c>
      <c r="F166" s="192">
        <f>SUM(F167)</f>
        <v>0</v>
      </c>
      <c r="G166" s="192">
        <f t="shared" ref="G166:M166" si="74">SUM(G167)</f>
        <v>0</v>
      </c>
      <c r="H166" s="192">
        <f t="shared" si="74"/>
        <v>0</v>
      </c>
      <c r="I166" s="192">
        <f t="shared" si="74"/>
        <v>4880</v>
      </c>
      <c r="J166" s="192">
        <f t="shared" si="74"/>
        <v>4880</v>
      </c>
      <c r="K166" s="192">
        <f t="shared" si="74"/>
        <v>0</v>
      </c>
      <c r="L166" s="192">
        <f t="shared" si="74"/>
        <v>0</v>
      </c>
      <c r="M166" s="192">
        <f t="shared" si="74"/>
        <v>0</v>
      </c>
      <c r="N166" s="1"/>
      <c r="O166" s="1"/>
      <c r="P166" s="1"/>
      <c r="Q166" s="1"/>
      <c r="R166" s="1"/>
      <c r="S166" s="1"/>
      <c r="T166" s="1"/>
      <c r="U166" s="1"/>
    </row>
    <row r="167" spans="1:21" x14ac:dyDescent="0.25">
      <c r="A167" s="42">
        <v>41</v>
      </c>
      <c r="B167" s="129">
        <v>611</v>
      </c>
      <c r="C167" s="10"/>
      <c r="D167" s="10"/>
      <c r="E167" s="8" t="s">
        <v>7</v>
      </c>
      <c r="F167" s="193"/>
      <c r="G167" s="179"/>
      <c r="H167" s="179"/>
      <c r="I167" s="179">
        <v>4880</v>
      </c>
      <c r="J167" s="179">
        <v>4880</v>
      </c>
      <c r="K167" s="179"/>
      <c r="L167" s="168"/>
      <c r="M167" s="168"/>
      <c r="N167" s="1"/>
      <c r="O167" s="1"/>
      <c r="P167" s="1"/>
      <c r="Q167" s="1"/>
      <c r="R167" s="1"/>
      <c r="S167" s="1"/>
      <c r="T167" s="1"/>
      <c r="U167" s="1"/>
    </row>
    <row r="168" spans="1:21" x14ac:dyDescent="0.25">
      <c r="A168" s="42"/>
      <c r="B168" s="37">
        <v>620</v>
      </c>
      <c r="C168" s="27"/>
      <c r="D168" s="27"/>
      <c r="E168" s="27" t="s">
        <v>8</v>
      </c>
      <c r="F168" s="194">
        <f>F169+F179</f>
        <v>0</v>
      </c>
      <c r="G168" s="194">
        <f t="shared" ref="G168:M168" si="75">G169+G179</f>
        <v>0</v>
      </c>
      <c r="H168" s="194">
        <f t="shared" si="75"/>
        <v>0</v>
      </c>
      <c r="I168" s="194">
        <f t="shared" si="75"/>
        <v>3180</v>
      </c>
      <c r="J168" s="194">
        <f t="shared" si="75"/>
        <v>4024.8</v>
      </c>
      <c r="K168" s="194">
        <f t="shared" si="75"/>
        <v>0</v>
      </c>
      <c r="L168" s="194">
        <f t="shared" si="75"/>
        <v>0</v>
      </c>
      <c r="M168" s="194">
        <f t="shared" si="75"/>
        <v>0</v>
      </c>
      <c r="N168" s="1"/>
      <c r="O168" s="1"/>
      <c r="P168" s="1"/>
      <c r="Q168" s="1"/>
      <c r="R168" s="1"/>
      <c r="S168" s="1"/>
      <c r="T168" s="1"/>
      <c r="U168" s="1"/>
    </row>
    <row r="169" spans="1:21" x14ac:dyDescent="0.25">
      <c r="A169" s="16">
        <v>41</v>
      </c>
      <c r="B169" s="10">
        <v>620</v>
      </c>
      <c r="C169" s="10">
        <v>62</v>
      </c>
      <c r="D169" s="10"/>
      <c r="E169" s="10" t="s">
        <v>8</v>
      </c>
      <c r="F169" s="192">
        <f>SUM(F170:F178)</f>
        <v>0</v>
      </c>
      <c r="G169" s="192">
        <f t="shared" ref="G169:M169" si="76">SUM(G170:G178)</f>
        <v>0</v>
      </c>
      <c r="H169" s="192">
        <f t="shared" ref="H169" si="77">SUM(H170:H178)</f>
        <v>0</v>
      </c>
      <c r="I169" s="192">
        <f t="shared" si="76"/>
        <v>3180</v>
      </c>
      <c r="J169" s="192">
        <f t="shared" si="76"/>
        <v>3180</v>
      </c>
      <c r="K169" s="192">
        <f t="shared" si="76"/>
        <v>0</v>
      </c>
      <c r="L169" s="192">
        <f t="shared" si="76"/>
        <v>0</v>
      </c>
      <c r="M169" s="192">
        <f t="shared" si="76"/>
        <v>0</v>
      </c>
      <c r="N169" s="1"/>
      <c r="O169" s="1"/>
      <c r="P169" s="1"/>
      <c r="Q169" s="1"/>
      <c r="R169" s="1"/>
      <c r="S169" s="1"/>
      <c r="T169" s="1"/>
      <c r="U169" s="1"/>
    </row>
    <row r="170" spans="1:21" x14ac:dyDescent="0.25">
      <c r="A170" s="36"/>
      <c r="B170" s="36"/>
      <c r="C170" s="44"/>
      <c r="D170" s="44"/>
      <c r="E170" s="37"/>
      <c r="F170" s="202"/>
      <c r="G170" s="234"/>
      <c r="H170" s="196"/>
      <c r="I170" s="196"/>
      <c r="J170" s="196"/>
      <c r="K170" s="196"/>
      <c r="L170" s="238"/>
      <c r="M170" s="238"/>
      <c r="N170" s="1"/>
      <c r="O170" s="1"/>
      <c r="P170" s="1"/>
      <c r="Q170" s="1"/>
      <c r="R170" s="1"/>
      <c r="S170" s="1"/>
      <c r="T170" s="1"/>
      <c r="U170" s="1"/>
    </row>
    <row r="171" spans="1:21" x14ac:dyDescent="0.25">
      <c r="A171" s="8">
        <v>41</v>
      </c>
      <c r="B171" s="8" t="s">
        <v>9</v>
      </c>
      <c r="C171" s="8"/>
      <c r="D171" s="8"/>
      <c r="E171" s="8" t="s">
        <v>10</v>
      </c>
      <c r="F171" s="193"/>
      <c r="G171" s="234"/>
      <c r="H171" s="234"/>
      <c r="I171" s="179">
        <v>1161</v>
      </c>
      <c r="J171" s="179">
        <v>1161</v>
      </c>
      <c r="K171" s="179"/>
      <c r="L171" s="168"/>
      <c r="M171" s="168"/>
      <c r="N171" s="7"/>
      <c r="O171" s="1"/>
      <c r="P171" s="1"/>
      <c r="Q171" s="1"/>
      <c r="R171" s="1"/>
      <c r="S171" s="1"/>
      <c r="T171" s="1"/>
      <c r="U171" s="1"/>
    </row>
    <row r="172" spans="1:21" x14ac:dyDescent="0.25">
      <c r="A172" s="8">
        <v>41</v>
      </c>
      <c r="B172" s="8">
        <v>625001</v>
      </c>
      <c r="C172" s="8"/>
      <c r="D172" s="8"/>
      <c r="E172" s="8" t="s">
        <v>11</v>
      </c>
      <c r="F172" s="193"/>
      <c r="G172" s="234"/>
      <c r="H172" s="234"/>
      <c r="I172" s="179">
        <v>126</v>
      </c>
      <c r="J172" s="179">
        <v>126</v>
      </c>
      <c r="K172" s="179"/>
      <c r="L172" s="168"/>
      <c r="M172" s="168"/>
      <c r="N172" s="1"/>
      <c r="O172" s="1"/>
      <c r="P172" s="1"/>
      <c r="Q172" s="1"/>
      <c r="R172" s="1"/>
      <c r="S172" s="1"/>
      <c r="T172" s="1"/>
      <c r="U172" s="1"/>
    </row>
    <row r="173" spans="1:21" x14ac:dyDescent="0.25">
      <c r="A173" s="8">
        <v>41</v>
      </c>
      <c r="B173" s="8">
        <v>625002</v>
      </c>
      <c r="C173" s="8"/>
      <c r="D173" s="8"/>
      <c r="E173" s="8" t="s">
        <v>12</v>
      </c>
      <c r="F173" s="193"/>
      <c r="G173" s="234"/>
      <c r="H173" s="234"/>
      <c r="I173" s="179">
        <v>1247</v>
      </c>
      <c r="J173" s="179">
        <v>1247</v>
      </c>
      <c r="K173" s="179"/>
      <c r="L173" s="168"/>
      <c r="M173" s="168"/>
      <c r="N173" s="1"/>
      <c r="O173" s="1"/>
      <c r="P173" s="1"/>
      <c r="Q173" s="1"/>
      <c r="R173" s="1"/>
      <c r="S173" s="1"/>
      <c r="T173" s="1"/>
      <c r="U173" s="1"/>
    </row>
    <row r="174" spans="1:21" x14ac:dyDescent="0.25">
      <c r="A174" s="8">
        <v>41</v>
      </c>
      <c r="B174" s="8">
        <v>625003</v>
      </c>
      <c r="C174" s="8"/>
      <c r="D174" s="8"/>
      <c r="E174" s="8" t="s">
        <v>13</v>
      </c>
      <c r="F174" s="193"/>
      <c r="G174" s="234"/>
      <c r="H174" s="234"/>
      <c r="I174" s="179">
        <v>92</v>
      </c>
      <c r="J174" s="179">
        <v>92</v>
      </c>
      <c r="K174" s="179"/>
      <c r="L174" s="168"/>
      <c r="M174" s="168"/>
      <c r="N174" s="1"/>
      <c r="O174" s="1"/>
      <c r="P174" s="1"/>
      <c r="Q174" s="1"/>
      <c r="R174" s="1"/>
      <c r="S174" s="1"/>
      <c r="T174" s="1"/>
      <c r="U174" s="1"/>
    </row>
    <row r="175" spans="1:21" x14ac:dyDescent="0.25">
      <c r="A175" s="8">
        <v>41</v>
      </c>
      <c r="B175" s="8">
        <v>625004</v>
      </c>
      <c r="C175" s="8"/>
      <c r="D175" s="8"/>
      <c r="E175" s="8" t="s">
        <v>14</v>
      </c>
      <c r="F175" s="193"/>
      <c r="G175" s="234"/>
      <c r="H175" s="234"/>
      <c r="I175" s="179">
        <v>78</v>
      </c>
      <c r="J175" s="179">
        <v>78</v>
      </c>
      <c r="K175" s="179"/>
      <c r="L175" s="168"/>
      <c r="M175" s="168"/>
      <c r="N175" s="1"/>
      <c r="O175" s="1"/>
      <c r="P175" s="1"/>
      <c r="Q175" s="1"/>
      <c r="R175" s="1"/>
      <c r="S175" s="1"/>
      <c r="T175" s="1"/>
      <c r="U175" s="1"/>
    </row>
    <row r="176" spans="1:21" x14ac:dyDescent="0.25">
      <c r="A176" s="10">
        <v>41</v>
      </c>
      <c r="B176" s="8">
        <v>625005</v>
      </c>
      <c r="C176" s="8"/>
      <c r="D176" s="8"/>
      <c r="E176" s="8" t="s">
        <v>15</v>
      </c>
      <c r="F176" s="193"/>
      <c r="G176" s="234"/>
      <c r="H176" s="234"/>
      <c r="I176" s="179">
        <v>26</v>
      </c>
      <c r="J176" s="179">
        <v>26</v>
      </c>
      <c r="K176" s="179"/>
      <c r="L176" s="168"/>
      <c r="M176" s="168"/>
      <c r="N176" s="1"/>
      <c r="O176" s="1"/>
      <c r="P176" s="1"/>
      <c r="Q176" s="1"/>
      <c r="R176" s="1"/>
      <c r="S176" s="1"/>
      <c r="T176" s="1"/>
      <c r="U176" s="1"/>
    </row>
    <row r="177" spans="1:21" x14ac:dyDescent="0.25">
      <c r="A177" s="10">
        <v>41</v>
      </c>
      <c r="B177" s="8">
        <v>625006</v>
      </c>
      <c r="C177" s="8"/>
      <c r="D177" s="8"/>
      <c r="E177" s="8" t="s">
        <v>16</v>
      </c>
      <c r="F177" s="193"/>
      <c r="G177" s="234"/>
      <c r="H177" s="234"/>
      <c r="I177" s="179">
        <v>23</v>
      </c>
      <c r="J177" s="179">
        <v>23</v>
      </c>
      <c r="K177" s="179"/>
      <c r="L177" s="168"/>
      <c r="M177" s="168"/>
      <c r="N177" s="1"/>
      <c r="O177" s="1"/>
      <c r="P177" s="1"/>
      <c r="Q177" s="1"/>
      <c r="R177" s="1"/>
      <c r="S177" s="1"/>
      <c r="T177" s="1"/>
      <c r="U177" s="1"/>
    </row>
    <row r="178" spans="1:21" x14ac:dyDescent="0.25">
      <c r="A178" s="10">
        <v>41</v>
      </c>
      <c r="B178" s="8">
        <v>625007</v>
      </c>
      <c r="C178" s="8"/>
      <c r="D178" s="8"/>
      <c r="E178" s="8" t="s">
        <v>50</v>
      </c>
      <c r="F178" s="193"/>
      <c r="G178" s="234"/>
      <c r="H178" s="234"/>
      <c r="I178" s="179">
        <v>427</v>
      </c>
      <c r="J178" s="179">
        <v>427</v>
      </c>
      <c r="K178" s="179"/>
      <c r="L178" s="168"/>
      <c r="M178" s="168"/>
      <c r="N178" s="1"/>
      <c r="O178" s="1"/>
      <c r="P178" s="1"/>
      <c r="Q178" s="1"/>
      <c r="R178" s="1"/>
      <c r="S178" s="1"/>
      <c r="T178" s="1"/>
      <c r="U178" s="1"/>
    </row>
    <row r="179" spans="1:21" x14ac:dyDescent="0.25">
      <c r="A179" s="16">
        <v>46</v>
      </c>
      <c r="B179" s="10">
        <v>620</v>
      </c>
      <c r="C179" s="10">
        <v>62</v>
      </c>
      <c r="D179" s="10"/>
      <c r="E179" s="10" t="s">
        <v>8</v>
      </c>
      <c r="F179" s="194">
        <f>SUM(F180:F187)</f>
        <v>0</v>
      </c>
      <c r="G179" s="194">
        <f t="shared" ref="G179:M179" si="78">SUM(G180:G187)</f>
        <v>0</v>
      </c>
      <c r="H179" s="194">
        <f t="shared" ref="H179" si="79">SUM(H180:H187)</f>
        <v>0</v>
      </c>
      <c r="I179" s="194">
        <f t="shared" si="78"/>
        <v>0</v>
      </c>
      <c r="J179" s="194">
        <f t="shared" si="78"/>
        <v>844.80000000000007</v>
      </c>
      <c r="K179" s="194">
        <f t="shared" si="78"/>
        <v>0</v>
      </c>
      <c r="L179" s="194">
        <f t="shared" si="78"/>
        <v>0</v>
      </c>
      <c r="M179" s="194">
        <f t="shared" si="78"/>
        <v>0</v>
      </c>
      <c r="N179" s="1"/>
      <c r="O179" s="1"/>
      <c r="P179" s="1"/>
      <c r="Q179" s="1"/>
      <c r="R179" s="1"/>
      <c r="S179" s="1"/>
      <c r="T179" s="1"/>
      <c r="U179" s="1"/>
    </row>
    <row r="180" spans="1:21" x14ac:dyDescent="0.25">
      <c r="A180" s="8">
        <v>46</v>
      </c>
      <c r="B180" s="8" t="s">
        <v>9</v>
      </c>
      <c r="C180" s="8"/>
      <c r="D180" s="8"/>
      <c r="E180" s="8" t="s">
        <v>10</v>
      </c>
      <c r="F180" s="193"/>
      <c r="G180" s="234"/>
      <c r="H180" s="234"/>
      <c r="I180" s="179"/>
      <c r="J180" s="179">
        <v>240</v>
      </c>
      <c r="K180" s="179"/>
      <c r="L180" s="168"/>
      <c r="M180" s="168"/>
      <c r="N180" s="1"/>
      <c r="O180" s="1"/>
      <c r="P180" s="1"/>
      <c r="Q180" s="1"/>
      <c r="R180" s="1"/>
      <c r="S180" s="1"/>
      <c r="T180" s="1"/>
      <c r="U180" s="1"/>
    </row>
    <row r="181" spans="1:21" x14ac:dyDescent="0.25">
      <c r="A181" s="8">
        <v>46</v>
      </c>
      <c r="B181" s="8">
        <v>625001</v>
      </c>
      <c r="C181" s="8"/>
      <c r="D181" s="8"/>
      <c r="E181" s="8" t="s">
        <v>11</v>
      </c>
      <c r="F181" s="193"/>
      <c r="G181" s="234"/>
      <c r="H181" s="234"/>
      <c r="I181" s="179"/>
      <c r="J181" s="179">
        <v>33.6</v>
      </c>
      <c r="K181" s="179"/>
      <c r="L181" s="168"/>
      <c r="M181" s="168"/>
      <c r="N181" s="1"/>
      <c r="O181" s="1"/>
      <c r="P181" s="1"/>
      <c r="Q181" s="1"/>
      <c r="R181" s="1"/>
      <c r="S181" s="1"/>
      <c r="T181" s="1"/>
      <c r="U181" s="1"/>
    </row>
    <row r="182" spans="1:21" x14ac:dyDescent="0.25">
      <c r="A182" s="8">
        <v>46</v>
      </c>
      <c r="B182" s="8">
        <v>625002</v>
      </c>
      <c r="C182" s="8"/>
      <c r="D182" s="8"/>
      <c r="E182" s="8" t="s">
        <v>12</v>
      </c>
      <c r="F182" s="193"/>
      <c r="G182" s="234"/>
      <c r="H182" s="234"/>
      <c r="I182" s="179"/>
      <c r="J182" s="179">
        <v>336</v>
      </c>
      <c r="K182" s="179"/>
      <c r="L182" s="168"/>
      <c r="M182" s="168"/>
      <c r="N182" s="1"/>
      <c r="O182" s="1"/>
      <c r="P182" s="1"/>
      <c r="Q182" s="1"/>
      <c r="R182" s="1"/>
      <c r="S182" s="1"/>
      <c r="T182" s="1"/>
      <c r="U182" s="1"/>
    </row>
    <row r="183" spans="1:21" x14ac:dyDescent="0.25">
      <c r="A183" s="8">
        <v>46</v>
      </c>
      <c r="B183" s="8">
        <v>625003</v>
      </c>
      <c r="C183" s="8"/>
      <c r="D183" s="8"/>
      <c r="E183" s="8" t="s">
        <v>13</v>
      </c>
      <c r="F183" s="193"/>
      <c r="G183" s="234"/>
      <c r="H183" s="234"/>
      <c r="I183" s="179"/>
      <c r="J183" s="179">
        <v>19.2</v>
      </c>
      <c r="K183" s="179"/>
      <c r="L183" s="168"/>
      <c r="M183" s="168"/>
      <c r="N183" s="1"/>
      <c r="O183" s="1"/>
      <c r="P183" s="1"/>
      <c r="Q183" s="1"/>
      <c r="R183" s="1"/>
      <c r="S183" s="1"/>
      <c r="T183" s="1"/>
      <c r="U183" s="1"/>
    </row>
    <row r="184" spans="1:21" x14ac:dyDescent="0.25">
      <c r="A184" s="8">
        <v>46</v>
      </c>
      <c r="B184" s="8">
        <v>625004</v>
      </c>
      <c r="C184" s="8"/>
      <c r="D184" s="8"/>
      <c r="E184" s="8" t="s">
        <v>14</v>
      </c>
      <c r="F184" s="193"/>
      <c r="G184" s="234"/>
      <c r="H184" s="234"/>
      <c r="I184" s="179"/>
      <c r="J184" s="179">
        <v>72</v>
      </c>
      <c r="K184" s="179"/>
      <c r="L184" s="168"/>
      <c r="M184" s="168"/>
      <c r="N184" s="1"/>
      <c r="O184" s="1"/>
      <c r="P184" s="1"/>
      <c r="Q184" s="1"/>
      <c r="R184" s="1"/>
      <c r="S184" s="1"/>
      <c r="T184" s="1"/>
      <c r="U184" s="1"/>
    </row>
    <row r="185" spans="1:21" x14ac:dyDescent="0.25">
      <c r="A185" s="10">
        <v>46</v>
      </c>
      <c r="B185" s="8">
        <v>625005</v>
      </c>
      <c r="C185" s="8"/>
      <c r="D185" s="8"/>
      <c r="E185" s="8" t="s">
        <v>15</v>
      </c>
      <c r="F185" s="193"/>
      <c r="G185" s="234"/>
      <c r="H185" s="234"/>
      <c r="I185" s="179"/>
      <c r="J185" s="179">
        <v>24</v>
      </c>
      <c r="K185" s="179"/>
      <c r="L185" s="168"/>
      <c r="M185" s="168"/>
      <c r="N185" s="1"/>
      <c r="O185" s="1"/>
      <c r="P185" s="1"/>
      <c r="Q185" s="1"/>
      <c r="R185" s="1"/>
      <c r="S185" s="1"/>
      <c r="T185" s="1"/>
      <c r="U185" s="1"/>
    </row>
    <row r="186" spans="1:21" x14ac:dyDescent="0.25">
      <c r="A186" s="10">
        <v>46</v>
      </c>
      <c r="B186" s="8">
        <v>625006</v>
      </c>
      <c r="C186" s="8"/>
      <c r="D186" s="8"/>
      <c r="E186" s="8" t="s">
        <v>16</v>
      </c>
      <c r="F186" s="193"/>
      <c r="G186" s="234"/>
      <c r="H186" s="234"/>
      <c r="I186" s="179"/>
      <c r="J186" s="179">
        <v>6</v>
      </c>
      <c r="K186" s="179"/>
      <c r="L186" s="168"/>
      <c r="M186" s="168"/>
      <c r="N186" s="1"/>
      <c r="O186" s="1"/>
      <c r="P186" s="1"/>
      <c r="Q186" s="1"/>
      <c r="R186" s="1"/>
      <c r="S186" s="1"/>
      <c r="T186" s="1"/>
      <c r="U186" s="1"/>
    </row>
    <row r="187" spans="1:21" x14ac:dyDescent="0.25">
      <c r="A187" s="10">
        <v>46</v>
      </c>
      <c r="B187" s="8">
        <v>625007</v>
      </c>
      <c r="C187" s="8"/>
      <c r="D187" s="8"/>
      <c r="E187" s="8" t="s">
        <v>50</v>
      </c>
      <c r="F187" s="193"/>
      <c r="G187" s="234"/>
      <c r="H187" s="234"/>
      <c r="I187" s="179"/>
      <c r="J187" s="179">
        <v>114</v>
      </c>
      <c r="K187" s="179"/>
      <c r="L187" s="168"/>
      <c r="M187" s="168"/>
      <c r="N187" s="1"/>
      <c r="O187" s="1"/>
      <c r="P187" s="1"/>
      <c r="Q187" s="1"/>
      <c r="R187" s="1"/>
      <c r="S187" s="1"/>
      <c r="T187" s="1"/>
      <c r="U187" s="1"/>
    </row>
    <row r="188" spans="1:21" x14ac:dyDescent="0.25">
      <c r="A188" s="38"/>
      <c r="B188" s="41"/>
      <c r="C188" s="39">
        <v>63</v>
      </c>
      <c r="D188" s="39"/>
      <c r="E188" s="39" t="s">
        <v>19</v>
      </c>
      <c r="F188" s="239">
        <f>F189+F194+F197</f>
        <v>0</v>
      </c>
      <c r="G188" s="239">
        <f t="shared" ref="G188:M188" si="80">G189+G194+G197</f>
        <v>0</v>
      </c>
      <c r="H188" s="239">
        <f t="shared" si="80"/>
        <v>0</v>
      </c>
      <c r="I188" s="239">
        <f t="shared" si="80"/>
        <v>0</v>
      </c>
      <c r="J188" s="239">
        <f t="shared" si="80"/>
        <v>7060.66</v>
      </c>
      <c r="K188" s="239">
        <f t="shared" si="80"/>
        <v>0</v>
      </c>
      <c r="L188" s="239">
        <f t="shared" si="80"/>
        <v>0</v>
      </c>
      <c r="M188" s="239">
        <f t="shared" si="80"/>
        <v>0</v>
      </c>
      <c r="N188" s="1"/>
      <c r="O188" s="1"/>
      <c r="P188" s="1"/>
      <c r="Q188" s="1"/>
      <c r="R188" s="1"/>
      <c r="S188" s="1"/>
      <c r="T188" s="1"/>
      <c r="U188" s="1"/>
    </row>
    <row r="189" spans="1:21" x14ac:dyDescent="0.25">
      <c r="A189" s="10">
        <v>46</v>
      </c>
      <c r="B189" s="8"/>
      <c r="C189" s="27">
        <v>632</v>
      </c>
      <c r="D189" s="27"/>
      <c r="E189" s="27" t="s">
        <v>81</v>
      </c>
      <c r="F189" s="194">
        <f>SUM(F190:F193)</f>
        <v>0</v>
      </c>
      <c r="G189" s="194">
        <f t="shared" ref="G189:M189" si="81">SUM(G190:G193)</f>
        <v>0</v>
      </c>
      <c r="H189" s="194">
        <f t="shared" ref="H189" si="82">SUM(H190:H193)</f>
        <v>0</v>
      </c>
      <c r="I189" s="194">
        <f t="shared" si="81"/>
        <v>0</v>
      </c>
      <c r="J189" s="194">
        <f t="shared" si="81"/>
        <v>4550</v>
      </c>
      <c r="K189" s="194">
        <f t="shared" si="81"/>
        <v>0</v>
      </c>
      <c r="L189" s="194">
        <f t="shared" si="81"/>
        <v>0</v>
      </c>
      <c r="M189" s="194">
        <f t="shared" si="81"/>
        <v>0</v>
      </c>
      <c r="N189" s="1"/>
      <c r="O189" s="1"/>
      <c r="P189" s="1"/>
      <c r="Q189" s="1"/>
      <c r="R189" s="1"/>
      <c r="S189" s="1"/>
      <c r="T189" s="1"/>
      <c r="U189" s="1"/>
    </row>
    <row r="190" spans="1:21" x14ac:dyDescent="0.25">
      <c r="A190" s="10">
        <v>46</v>
      </c>
      <c r="B190" s="8">
        <v>632001</v>
      </c>
      <c r="C190" s="8"/>
      <c r="D190" s="8"/>
      <c r="E190" s="8" t="s">
        <v>82</v>
      </c>
      <c r="F190" s="193"/>
      <c r="G190" s="234"/>
      <c r="H190" s="234"/>
      <c r="I190" s="179"/>
      <c r="J190" s="179">
        <v>2500</v>
      </c>
      <c r="K190" s="179"/>
      <c r="L190" s="168"/>
      <c r="M190" s="168"/>
      <c r="N190" s="1"/>
      <c r="O190" s="1"/>
      <c r="P190" s="1"/>
      <c r="Q190" s="1"/>
      <c r="R190" s="1"/>
      <c r="S190" s="1"/>
      <c r="T190" s="1"/>
      <c r="U190" s="1"/>
    </row>
    <row r="191" spans="1:21" x14ac:dyDescent="0.25">
      <c r="A191" s="10">
        <v>46</v>
      </c>
      <c r="B191" s="8">
        <v>632001</v>
      </c>
      <c r="C191" s="8"/>
      <c r="D191" s="8"/>
      <c r="E191" s="8" t="s">
        <v>83</v>
      </c>
      <c r="F191" s="193"/>
      <c r="G191" s="234"/>
      <c r="H191" s="234"/>
      <c r="I191" s="179"/>
      <c r="J191" s="179">
        <v>1200</v>
      </c>
      <c r="K191" s="179"/>
      <c r="L191" s="168"/>
      <c r="M191" s="168"/>
      <c r="N191" s="1"/>
      <c r="O191" s="1"/>
      <c r="P191" s="1"/>
      <c r="Q191" s="1"/>
      <c r="R191" s="1"/>
      <c r="S191" s="1"/>
      <c r="T191" s="1"/>
      <c r="U191" s="1"/>
    </row>
    <row r="192" spans="1:21" x14ac:dyDescent="0.25">
      <c r="A192" s="10">
        <v>46</v>
      </c>
      <c r="B192" s="8">
        <v>632002</v>
      </c>
      <c r="C192" s="8"/>
      <c r="D192" s="8"/>
      <c r="E192" s="8" t="s">
        <v>84</v>
      </c>
      <c r="F192" s="193"/>
      <c r="G192" s="234"/>
      <c r="H192" s="234"/>
      <c r="I192" s="179"/>
      <c r="J192" s="179">
        <v>200</v>
      </c>
      <c r="K192" s="179"/>
      <c r="L192" s="168"/>
      <c r="M192" s="168"/>
      <c r="N192" s="1"/>
      <c r="O192" s="1"/>
      <c r="P192" s="1"/>
      <c r="Q192" s="1"/>
      <c r="R192" s="1"/>
      <c r="S192" s="1"/>
      <c r="T192" s="1"/>
      <c r="U192" s="1"/>
    </row>
    <row r="193" spans="1:21" x14ac:dyDescent="0.25">
      <c r="A193" s="10">
        <v>46</v>
      </c>
      <c r="B193" s="8">
        <v>632003</v>
      </c>
      <c r="C193" s="8"/>
      <c r="D193" s="8"/>
      <c r="E193" s="8" t="s">
        <v>85</v>
      </c>
      <c r="F193" s="193"/>
      <c r="G193" s="234"/>
      <c r="H193" s="234"/>
      <c r="I193" s="179"/>
      <c r="J193" s="179">
        <v>650</v>
      </c>
      <c r="K193" s="179"/>
      <c r="L193" s="168"/>
      <c r="M193" s="168"/>
      <c r="N193" s="1"/>
      <c r="O193" s="1"/>
      <c r="P193" s="1"/>
      <c r="Q193" s="1"/>
      <c r="R193" s="1"/>
      <c r="S193" s="1"/>
      <c r="T193" s="1"/>
      <c r="U193" s="1"/>
    </row>
    <row r="194" spans="1:21" x14ac:dyDescent="0.25">
      <c r="A194" s="10">
        <v>46</v>
      </c>
      <c r="B194" s="8"/>
      <c r="C194" s="27">
        <v>633</v>
      </c>
      <c r="D194" s="27"/>
      <c r="E194" s="27" t="s">
        <v>25</v>
      </c>
      <c r="F194" s="194">
        <f>SUM(F195:F196)</f>
        <v>0</v>
      </c>
      <c r="G194" s="194">
        <f t="shared" ref="G194:M194" si="83">SUM(G195:G196)</f>
        <v>0</v>
      </c>
      <c r="H194" s="194">
        <f t="shared" ref="H194" si="84">SUM(H195:H196)</f>
        <v>0</v>
      </c>
      <c r="I194" s="194">
        <f t="shared" si="83"/>
        <v>0</v>
      </c>
      <c r="J194" s="194">
        <f t="shared" si="83"/>
        <v>110.66</v>
      </c>
      <c r="K194" s="194">
        <f t="shared" si="83"/>
        <v>0</v>
      </c>
      <c r="L194" s="194">
        <f t="shared" si="83"/>
        <v>0</v>
      </c>
      <c r="M194" s="194">
        <f t="shared" si="83"/>
        <v>0</v>
      </c>
      <c r="N194" s="1"/>
      <c r="O194" s="1"/>
      <c r="P194" s="1"/>
      <c r="Q194" s="1"/>
      <c r="R194" s="1"/>
      <c r="S194" s="1"/>
      <c r="T194" s="1"/>
      <c r="U194" s="1"/>
    </row>
    <row r="195" spans="1:21" x14ac:dyDescent="0.25">
      <c r="A195" s="10">
        <v>46</v>
      </c>
      <c r="B195" s="8">
        <v>633606</v>
      </c>
      <c r="C195" s="8"/>
      <c r="D195" s="8"/>
      <c r="E195" s="8" t="s">
        <v>25</v>
      </c>
      <c r="F195" s="193"/>
      <c r="G195" s="234"/>
      <c r="H195" s="234"/>
      <c r="I195" s="179"/>
      <c r="J195" s="179">
        <v>94.01</v>
      </c>
      <c r="K195" s="179"/>
      <c r="L195" s="168"/>
      <c r="M195" s="168"/>
      <c r="N195" s="1"/>
      <c r="O195" s="1"/>
      <c r="P195" s="1"/>
      <c r="Q195" s="1"/>
      <c r="R195" s="1"/>
      <c r="S195" s="1"/>
      <c r="T195" s="1"/>
      <c r="U195" s="1"/>
    </row>
    <row r="196" spans="1:21" x14ac:dyDescent="0.25">
      <c r="A196" s="10">
        <v>46</v>
      </c>
      <c r="B196" s="8">
        <v>633016</v>
      </c>
      <c r="C196" s="8"/>
      <c r="D196" s="8"/>
      <c r="E196" s="8" t="s">
        <v>30</v>
      </c>
      <c r="F196" s="193"/>
      <c r="G196" s="234"/>
      <c r="H196" s="234"/>
      <c r="I196" s="179"/>
      <c r="J196" s="179">
        <v>16.649999999999999</v>
      </c>
      <c r="K196" s="179"/>
      <c r="L196" s="168"/>
      <c r="M196" s="168"/>
      <c r="N196" s="1"/>
      <c r="O196" s="1"/>
      <c r="P196" s="1"/>
      <c r="Q196" s="1"/>
      <c r="R196" s="1"/>
      <c r="S196" s="1"/>
      <c r="T196" s="1"/>
      <c r="U196" s="1"/>
    </row>
    <row r="197" spans="1:21" x14ac:dyDescent="0.25">
      <c r="A197" s="10">
        <v>46</v>
      </c>
      <c r="B197" s="8"/>
      <c r="C197" s="27">
        <v>637</v>
      </c>
      <c r="D197" s="27"/>
      <c r="E197" s="27" t="s">
        <v>39</v>
      </c>
      <c r="F197" s="194">
        <f>SUM(F198)</f>
        <v>0</v>
      </c>
      <c r="G197" s="194">
        <f t="shared" ref="G197:M197" si="85">SUM(G198)</f>
        <v>0</v>
      </c>
      <c r="H197" s="194">
        <f t="shared" si="85"/>
        <v>0</v>
      </c>
      <c r="I197" s="194">
        <f t="shared" si="85"/>
        <v>0</v>
      </c>
      <c r="J197" s="194">
        <f t="shared" si="85"/>
        <v>2400</v>
      </c>
      <c r="K197" s="194">
        <f t="shared" si="85"/>
        <v>0</v>
      </c>
      <c r="L197" s="194">
        <f t="shared" si="85"/>
        <v>0</v>
      </c>
      <c r="M197" s="194">
        <f t="shared" si="85"/>
        <v>0</v>
      </c>
      <c r="N197" s="1"/>
      <c r="O197" s="1"/>
      <c r="P197" s="1"/>
      <c r="Q197" s="1"/>
      <c r="R197" s="1"/>
      <c r="S197" s="1"/>
      <c r="T197" s="1"/>
      <c r="U197" s="1"/>
    </row>
    <row r="198" spans="1:21" x14ac:dyDescent="0.25">
      <c r="A198" s="10">
        <v>46</v>
      </c>
      <c r="B198" s="8">
        <v>637027</v>
      </c>
      <c r="C198" s="8"/>
      <c r="D198" s="8"/>
      <c r="E198" s="8" t="s">
        <v>44</v>
      </c>
      <c r="F198" s="193"/>
      <c r="G198" s="234"/>
      <c r="H198" s="234"/>
      <c r="I198" s="179"/>
      <c r="J198" s="179">
        <v>2400</v>
      </c>
      <c r="K198" s="179"/>
      <c r="L198" s="168"/>
      <c r="M198" s="168"/>
      <c r="N198" s="1"/>
      <c r="O198" s="1"/>
      <c r="P198" s="1"/>
      <c r="Q198" s="1"/>
      <c r="R198" s="1"/>
      <c r="S198" s="1"/>
      <c r="T198" s="1"/>
      <c r="U198" s="1"/>
    </row>
    <row r="199" spans="1:21" x14ac:dyDescent="0.25">
      <c r="A199" s="8">
        <v>46</v>
      </c>
      <c r="B199" s="10"/>
      <c r="C199" s="10">
        <v>642</v>
      </c>
      <c r="D199" s="10"/>
      <c r="E199" s="10" t="s">
        <v>86</v>
      </c>
      <c r="F199" s="192">
        <f>SUM(F200:F201)</f>
        <v>0</v>
      </c>
      <c r="G199" s="192">
        <f t="shared" ref="G199:M199" si="86">SUM(G200:G201)</f>
        <v>0</v>
      </c>
      <c r="H199" s="192">
        <f t="shared" ref="H199" si="87">SUM(H200:H201)</f>
        <v>0</v>
      </c>
      <c r="I199" s="192">
        <f t="shared" si="86"/>
        <v>6515</v>
      </c>
      <c r="J199" s="192">
        <f t="shared" si="86"/>
        <v>6549.8</v>
      </c>
      <c r="K199" s="192">
        <f t="shared" si="86"/>
        <v>0</v>
      </c>
      <c r="L199" s="192">
        <f t="shared" si="86"/>
        <v>0</v>
      </c>
      <c r="M199" s="192">
        <f t="shared" si="86"/>
        <v>0</v>
      </c>
      <c r="N199" s="1"/>
      <c r="O199" s="1"/>
      <c r="P199" s="1"/>
      <c r="Q199" s="1"/>
      <c r="R199" s="1"/>
      <c r="S199" s="1"/>
      <c r="T199" s="1"/>
      <c r="U199" s="1"/>
    </row>
    <row r="200" spans="1:21" x14ac:dyDescent="0.25">
      <c r="A200" s="8">
        <v>46</v>
      </c>
      <c r="B200" s="26">
        <v>642012</v>
      </c>
      <c r="C200" s="10"/>
      <c r="D200" s="10"/>
      <c r="E200" s="10"/>
      <c r="F200" s="192"/>
      <c r="G200" s="176"/>
      <c r="H200" s="234"/>
      <c r="I200" s="176"/>
      <c r="J200" s="176"/>
      <c r="K200" s="176"/>
      <c r="L200" s="168"/>
      <c r="M200" s="168"/>
      <c r="N200" s="1"/>
      <c r="O200" s="1"/>
      <c r="P200" s="1"/>
      <c r="Q200" s="1"/>
      <c r="R200" s="1"/>
      <c r="S200" s="1"/>
      <c r="T200" s="1"/>
      <c r="U200" s="1"/>
    </row>
    <row r="201" spans="1:21" x14ac:dyDescent="0.25">
      <c r="A201" s="40">
        <v>46</v>
      </c>
      <c r="B201" s="8">
        <v>642015</v>
      </c>
      <c r="C201" s="8"/>
      <c r="D201" s="8"/>
      <c r="E201" s="8" t="s">
        <v>87</v>
      </c>
      <c r="F201" s="193"/>
      <c r="G201" s="179"/>
      <c r="H201" s="176"/>
      <c r="I201" s="179">
        <v>6515</v>
      </c>
      <c r="J201" s="179">
        <f>6515+34.8</f>
        <v>6549.8</v>
      </c>
      <c r="K201" s="179"/>
      <c r="L201" s="168"/>
      <c r="M201" s="168"/>
      <c r="N201" s="1"/>
      <c r="O201" s="1"/>
      <c r="P201" s="1"/>
      <c r="Q201" s="1"/>
      <c r="R201" s="1"/>
      <c r="S201" s="1"/>
      <c r="T201" s="1"/>
      <c r="U201" s="1"/>
    </row>
    <row r="202" spans="1:21" x14ac:dyDescent="0.25">
      <c r="A202" s="38"/>
      <c r="B202" s="41"/>
      <c r="C202" s="41"/>
      <c r="D202" s="41"/>
      <c r="E202" s="41"/>
      <c r="F202" s="200"/>
      <c r="G202" s="201"/>
      <c r="H202" s="201"/>
      <c r="I202" s="201"/>
      <c r="J202" s="201"/>
      <c r="K202" s="201"/>
      <c r="L202" s="240"/>
      <c r="M202" s="240"/>
      <c r="N202" s="1"/>
      <c r="O202" s="1"/>
      <c r="P202" s="1"/>
      <c r="Q202" s="1"/>
      <c r="R202" s="1"/>
      <c r="S202" s="1"/>
      <c r="T202" s="1"/>
      <c r="U202" s="1"/>
    </row>
    <row r="203" spans="1:21" x14ac:dyDescent="0.25">
      <c r="A203" s="44"/>
      <c r="B203" s="129"/>
      <c r="C203" s="129"/>
      <c r="D203" s="129"/>
      <c r="E203" s="37" t="s">
        <v>175</v>
      </c>
      <c r="F203" s="202">
        <f>SUM(F204:F205)</f>
        <v>0</v>
      </c>
      <c r="G203" s="202">
        <f t="shared" ref="G203:M203" si="88">SUM(G204:G205)</f>
        <v>0</v>
      </c>
      <c r="H203" s="202">
        <f t="shared" ref="H203" si="89">SUM(H204:H205)</f>
        <v>0</v>
      </c>
      <c r="I203" s="202">
        <f t="shared" si="88"/>
        <v>0</v>
      </c>
      <c r="J203" s="202">
        <f>SUM(J204:J209)</f>
        <v>9139.25</v>
      </c>
      <c r="K203" s="202">
        <f t="shared" si="88"/>
        <v>0</v>
      </c>
      <c r="L203" s="202">
        <f t="shared" si="88"/>
        <v>0</v>
      </c>
      <c r="M203" s="202">
        <f t="shared" si="88"/>
        <v>0</v>
      </c>
      <c r="N203" s="1"/>
      <c r="O203" s="1"/>
      <c r="P203" s="1"/>
      <c r="Q203" s="1"/>
      <c r="R203" s="1"/>
      <c r="S203" s="1"/>
      <c r="T203" s="1"/>
      <c r="U203" s="1"/>
    </row>
    <row r="204" spans="1:21" x14ac:dyDescent="0.25">
      <c r="A204" s="164">
        <v>111</v>
      </c>
      <c r="B204" s="37">
        <v>633009</v>
      </c>
      <c r="C204" s="43"/>
      <c r="D204" s="43"/>
      <c r="E204" s="44" t="s">
        <v>88</v>
      </c>
      <c r="F204" s="203"/>
      <c r="G204" s="204"/>
      <c r="H204" s="179"/>
      <c r="I204" s="204"/>
      <c r="J204" s="204">
        <v>2711.78</v>
      </c>
      <c r="K204" s="204"/>
      <c r="L204" s="241"/>
      <c r="M204" s="241"/>
      <c r="N204" s="1"/>
      <c r="O204" s="1"/>
      <c r="P204" s="1"/>
      <c r="Q204" s="1"/>
      <c r="R204" s="1"/>
      <c r="S204" s="1"/>
      <c r="T204" s="1"/>
      <c r="U204" s="1"/>
    </row>
    <row r="205" spans="1:21" ht="18" x14ac:dyDescent="0.25">
      <c r="A205" s="42">
        <v>46</v>
      </c>
      <c r="B205" s="10">
        <v>630</v>
      </c>
      <c r="C205" s="46"/>
      <c r="D205" s="46"/>
      <c r="E205" s="27" t="s">
        <v>244</v>
      </c>
      <c r="F205" s="194"/>
      <c r="G205" s="205"/>
      <c r="H205" s="204"/>
      <c r="I205" s="205"/>
      <c r="J205" s="206">
        <v>377.47</v>
      </c>
      <c r="K205" s="205"/>
      <c r="L205" s="241"/>
      <c r="M205" s="241"/>
      <c r="N205" s="1"/>
      <c r="O205" s="1"/>
      <c r="P205" s="1"/>
      <c r="Q205" s="1"/>
      <c r="R205" s="1"/>
      <c r="S205" s="1"/>
      <c r="T205" s="1"/>
      <c r="U205" s="1"/>
    </row>
    <row r="206" spans="1:21" ht="18" x14ac:dyDescent="0.25">
      <c r="A206" s="42" t="s">
        <v>241</v>
      </c>
      <c r="B206" s="10">
        <v>630</v>
      </c>
      <c r="C206" s="46"/>
      <c r="D206" s="46"/>
      <c r="E206" s="27" t="s">
        <v>239</v>
      </c>
      <c r="F206" s="194"/>
      <c r="G206" s="205"/>
      <c r="H206" s="204"/>
      <c r="I206" s="205"/>
      <c r="J206" s="206">
        <v>2000</v>
      </c>
      <c r="K206" s="205"/>
      <c r="L206" s="241"/>
      <c r="M206" s="241"/>
      <c r="N206" s="1"/>
      <c r="O206" s="1"/>
      <c r="P206" s="1"/>
      <c r="Q206" s="1"/>
      <c r="R206" s="1"/>
      <c r="S206" s="1"/>
      <c r="T206" s="1"/>
      <c r="U206" s="1"/>
    </row>
    <row r="207" spans="1:21" ht="18" x14ac:dyDescent="0.25">
      <c r="A207" s="42" t="s">
        <v>241</v>
      </c>
      <c r="B207" s="10">
        <v>630</v>
      </c>
      <c r="C207" s="46"/>
      <c r="D207" s="46"/>
      <c r="E207" s="27" t="s">
        <v>240</v>
      </c>
      <c r="F207" s="194"/>
      <c r="G207" s="205"/>
      <c r="H207" s="204"/>
      <c r="I207" s="205"/>
      <c r="J207" s="206">
        <v>1500</v>
      </c>
      <c r="K207" s="205"/>
      <c r="L207" s="241"/>
      <c r="M207" s="241"/>
      <c r="N207" s="1"/>
      <c r="O207" s="1"/>
      <c r="P207" s="1"/>
      <c r="Q207" s="1"/>
      <c r="R207" s="1"/>
      <c r="S207" s="1"/>
      <c r="T207" s="1"/>
      <c r="U207" s="1"/>
    </row>
    <row r="208" spans="1:21" ht="18" x14ac:dyDescent="0.25">
      <c r="A208" s="42" t="s">
        <v>241</v>
      </c>
      <c r="B208" s="10">
        <v>630</v>
      </c>
      <c r="C208" s="46"/>
      <c r="D208" s="46"/>
      <c r="E208" s="27" t="s">
        <v>242</v>
      </c>
      <c r="F208" s="194"/>
      <c r="G208" s="205"/>
      <c r="H208" s="204"/>
      <c r="I208" s="205"/>
      <c r="J208" s="206">
        <v>2000</v>
      </c>
      <c r="K208" s="205"/>
      <c r="L208" s="241"/>
      <c r="M208" s="241"/>
      <c r="N208" s="1"/>
      <c r="O208" s="1"/>
      <c r="P208" s="1"/>
      <c r="Q208" s="1"/>
      <c r="R208" s="1"/>
      <c r="S208" s="1"/>
      <c r="T208" s="1"/>
      <c r="U208" s="1"/>
    </row>
    <row r="209" spans="1:21" ht="18" x14ac:dyDescent="0.25">
      <c r="A209" s="42">
        <v>46</v>
      </c>
      <c r="B209" s="10">
        <v>630</v>
      </c>
      <c r="C209" s="46"/>
      <c r="D209" s="46"/>
      <c r="E209" s="27" t="s">
        <v>244</v>
      </c>
      <c r="F209" s="194"/>
      <c r="G209" s="205"/>
      <c r="H209" s="204"/>
      <c r="I209" s="205"/>
      <c r="J209" s="206">
        <v>550</v>
      </c>
      <c r="K209" s="205"/>
      <c r="L209" s="241"/>
      <c r="M209" s="241"/>
      <c r="N209" s="1"/>
      <c r="O209" s="1"/>
      <c r="P209" s="1"/>
      <c r="Q209" s="1"/>
      <c r="R209" s="1"/>
      <c r="S209" s="1"/>
      <c r="T209" s="1"/>
      <c r="U209" s="1"/>
    </row>
    <row r="210" spans="1:21" x14ac:dyDescent="0.25">
      <c r="A210" s="19"/>
      <c r="B210" s="216"/>
      <c r="C210" s="216"/>
      <c r="D210" s="216"/>
      <c r="E210" s="216"/>
      <c r="F210" s="242"/>
      <c r="G210" s="243"/>
      <c r="H210" s="244"/>
      <c r="I210" s="244"/>
      <c r="J210" s="244"/>
      <c r="K210" s="245"/>
      <c r="L210" s="246"/>
      <c r="M210" s="246"/>
      <c r="N210" s="1"/>
      <c r="O210" s="1"/>
      <c r="P210" s="1"/>
      <c r="Q210" s="1"/>
      <c r="R210" s="1"/>
      <c r="S210" s="1"/>
      <c r="T210" s="1"/>
      <c r="U210" s="1"/>
    </row>
    <row r="211" spans="1:21" x14ac:dyDescent="0.2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</row>
    <row r="212" spans="1:21" x14ac:dyDescent="0.25">
      <c r="A212" s="19"/>
      <c r="B212" s="216" t="s">
        <v>1</v>
      </c>
      <c r="C212" s="216"/>
      <c r="D212" s="216"/>
      <c r="E212" s="216"/>
      <c r="F212" s="217" t="s">
        <v>161</v>
      </c>
      <c r="G212" s="217" t="s">
        <v>161</v>
      </c>
      <c r="H212" s="218" t="s">
        <v>248</v>
      </c>
      <c r="I212" s="218" t="s">
        <v>2</v>
      </c>
      <c r="J212" s="218" t="s">
        <v>164</v>
      </c>
      <c r="K212" s="218" t="s">
        <v>2</v>
      </c>
      <c r="L212" s="218" t="s">
        <v>143</v>
      </c>
      <c r="M212" s="218" t="s">
        <v>144</v>
      </c>
    </row>
    <row r="213" spans="1:21" x14ac:dyDescent="0.25">
      <c r="A213" s="19"/>
      <c r="B213" s="247" t="s">
        <v>125</v>
      </c>
      <c r="C213" s="247"/>
      <c r="D213" s="247"/>
      <c r="E213" s="247"/>
      <c r="F213" s="217">
        <v>2015</v>
      </c>
      <c r="G213" s="217">
        <v>2016</v>
      </c>
      <c r="H213" s="219">
        <v>2017</v>
      </c>
      <c r="I213" s="219">
        <v>2017</v>
      </c>
      <c r="J213" s="219">
        <v>2017</v>
      </c>
      <c r="K213" s="219">
        <v>2018</v>
      </c>
      <c r="L213" s="219" t="s">
        <v>100</v>
      </c>
      <c r="M213" s="219" t="s">
        <v>145</v>
      </c>
    </row>
    <row r="214" spans="1:21" x14ac:dyDescent="0.25">
      <c r="A214" s="19"/>
      <c r="B214" s="16"/>
      <c r="C214" s="16"/>
      <c r="D214" s="16"/>
      <c r="E214" s="56" t="s">
        <v>147</v>
      </c>
      <c r="F214" s="262">
        <f>SUM(F215:F219)</f>
        <v>0</v>
      </c>
      <c r="G214" s="262">
        <f t="shared" ref="G214:M214" si="90">SUM(G215:G219)</f>
        <v>0</v>
      </c>
      <c r="H214" s="262">
        <f t="shared" si="90"/>
        <v>75000</v>
      </c>
      <c r="I214" s="262">
        <f t="shared" si="90"/>
        <v>305165</v>
      </c>
      <c r="J214" s="262">
        <f t="shared" si="90"/>
        <v>318495.31000000006</v>
      </c>
      <c r="K214" s="262">
        <f t="shared" si="90"/>
        <v>396050</v>
      </c>
      <c r="L214" s="262">
        <f t="shared" si="90"/>
        <v>396050</v>
      </c>
      <c r="M214" s="262">
        <f t="shared" si="90"/>
        <v>396050</v>
      </c>
    </row>
    <row r="215" spans="1:21" x14ac:dyDescent="0.25">
      <c r="A215" s="19"/>
      <c r="B215" s="10"/>
      <c r="C215" s="10"/>
      <c r="D215" s="10"/>
      <c r="E215" s="8" t="s">
        <v>5</v>
      </c>
      <c r="F215" s="173">
        <f t="shared" ref="F215:M215" si="91">F6</f>
        <v>0</v>
      </c>
      <c r="G215" s="173">
        <f t="shared" si="91"/>
        <v>0</v>
      </c>
      <c r="H215" s="173">
        <f t="shared" si="91"/>
        <v>75000</v>
      </c>
      <c r="I215" s="173">
        <f t="shared" si="91"/>
        <v>126420</v>
      </c>
      <c r="J215" s="173">
        <f t="shared" si="91"/>
        <v>105233.75</v>
      </c>
      <c r="K215" s="173">
        <f t="shared" si="91"/>
        <v>197120</v>
      </c>
      <c r="L215" s="173">
        <f t="shared" si="91"/>
        <v>197120</v>
      </c>
      <c r="M215" s="173">
        <f t="shared" si="91"/>
        <v>197120</v>
      </c>
    </row>
    <row r="216" spans="1:21" x14ac:dyDescent="0.25">
      <c r="A216" s="19"/>
      <c r="B216" s="10"/>
      <c r="C216" s="10"/>
      <c r="D216" s="10"/>
      <c r="E216" s="8" t="s">
        <v>48</v>
      </c>
      <c r="F216" s="173">
        <f t="shared" ref="F216:M216" si="92">F68</f>
        <v>0</v>
      </c>
      <c r="G216" s="173">
        <f t="shared" si="92"/>
        <v>0</v>
      </c>
      <c r="H216" s="173">
        <f t="shared" ref="H216" si="93">H68</f>
        <v>0</v>
      </c>
      <c r="I216" s="173">
        <f t="shared" si="92"/>
        <v>47990</v>
      </c>
      <c r="J216" s="173">
        <f t="shared" si="92"/>
        <v>47456.62</v>
      </c>
      <c r="K216" s="173">
        <f t="shared" si="92"/>
        <v>47990</v>
      </c>
      <c r="L216" s="173">
        <f t="shared" si="92"/>
        <v>47990</v>
      </c>
      <c r="M216" s="173">
        <f t="shared" si="92"/>
        <v>47990</v>
      </c>
    </row>
    <row r="217" spans="1:21" x14ac:dyDescent="0.25">
      <c r="A217" s="19"/>
      <c r="B217" s="10"/>
      <c r="C217" s="10"/>
      <c r="D217" s="10"/>
      <c r="E217" s="8" t="s">
        <v>59</v>
      </c>
      <c r="F217" s="173">
        <f t="shared" ref="F217:M217" si="94">F103</f>
        <v>0</v>
      </c>
      <c r="G217" s="173">
        <f t="shared" si="94"/>
        <v>0</v>
      </c>
      <c r="H217" s="173">
        <f t="shared" ref="H217" si="95">H103</f>
        <v>0</v>
      </c>
      <c r="I217" s="173">
        <f t="shared" si="94"/>
        <v>0</v>
      </c>
      <c r="J217" s="173">
        <f t="shared" si="94"/>
        <v>1819.17</v>
      </c>
      <c r="K217" s="173">
        <f t="shared" si="94"/>
        <v>20000</v>
      </c>
      <c r="L217" s="173">
        <f t="shared" si="94"/>
        <v>20000</v>
      </c>
      <c r="M217" s="173">
        <f t="shared" si="94"/>
        <v>20000</v>
      </c>
    </row>
    <row r="218" spans="1:21" x14ac:dyDescent="0.25">
      <c r="A218" s="19"/>
      <c r="B218" s="10"/>
      <c r="C218" s="10"/>
      <c r="D218" s="10"/>
      <c r="E218" s="8" t="s">
        <v>68</v>
      </c>
      <c r="F218" s="173">
        <f t="shared" ref="F218:M218" si="96">F122</f>
        <v>0</v>
      </c>
      <c r="G218" s="173">
        <f t="shared" si="96"/>
        <v>0</v>
      </c>
      <c r="H218" s="173">
        <f t="shared" ref="H218" si="97">H122</f>
        <v>0</v>
      </c>
      <c r="I218" s="173">
        <f t="shared" si="96"/>
        <v>116180</v>
      </c>
      <c r="J218" s="173">
        <f t="shared" si="96"/>
        <v>132331.26</v>
      </c>
      <c r="K218" s="173">
        <f t="shared" si="96"/>
        <v>130940</v>
      </c>
      <c r="L218" s="173">
        <f t="shared" si="96"/>
        <v>130940</v>
      </c>
      <c r="M218" s="173">
        <f t="shared" si="96"/>
        <v>130940</v>
      </c>
    </row>
    <row r="219" spans="1:21" x14ac:dyDescent="0.25">
      <c r="A219" s="19"/>
      <c r="B219" s="10"/>
      <c r="C219" s="10"/>
      <c r="D219" s="10"/>
      <c r="E219" s="8" t="s">
        <v>146</v>
      </c>
      <c r="F219" s="173">
        <f>F165</f>
        <v>0</v>
      </c>
      <c r="G219" s="173">
        <f t="shared" ref="G219:M219" si="98">G165</f>
        <v>0</v>
      </c>
      <c r="H219" s="173">
        <f t="shared" ref="H219" si="99">H165</f>
        <v>0</v>
      </c>
      <c r="I219" s="173">
        <f t="shared" si="98"/>
        <v>14575</v>
      </c>
      <c r="J219" s="173">
        <f t="shared" si="98"/>
        <v>31654.51</v>
      </c>
      <c r="K219" s="173">
        <f t="shared" si="98"/>
        <v>0</v>
      </c>
      <c r="L219" s="173">
        <f t="shared" si="98"/>
        <v>0</v>
      </c>
      <c r="M219" s="173">
        <f t="shared" si="98"/>
        <v>0</v>
      </c>
    </row>
    <row r="220" spans="1:21" x14ac:dyDescent="0.2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</row>
    <row r="221" spans="1:21" x14ac:dyDescent="0.25">
      <c r="A221" s="19"/>
      <c r="B221" s="216" t="s">
        <v>98</v>
      </c>
      <c r="C221" s="216"/>
      <c r="D221" s="216"/>
      <c r="E221" s="16"/>
      <c r="F221" s="217" t="s">
        <v>161</v>
      </c>
      <c r="G221" s="217" t="s">
        <v>161</v>
      </c>
      <c r="H221" s="218" t="s">
        <v>248</v>
      </c>
      <c r="I221" s="218" t="s">
        <v>2</v>
      </c>
      <c r="J221" s="218" t="s">
        <v>165</v>
      </c>
      <c r="K221" s="218" t="s">
        <v>2</v>
      </c>
      <c r="L221" s="218" t="s">
        <v>2</v>
      </c>
      <c r="M221" s="218" t="s">
        <v>2</v>
      </c>
    </row>
    <row r="222" spans="1:21" x14ac:dyDescent="0.25">
      <c r="A222" s="19"/>
      <c r="B222" s="16"/>
      <c r="C222" s="16"/>
      <c r="D222" s="16"/>
      <c r="E222" s="16"/>
      <c r="F222" s="217">
        <v>2015</v>
      </c>
      <c r="G222" s="217">
        <v>2016</v>
      </c>
      <c r="H222" s="219">
        <v>2017</v>
      </c>
      <c r="I222" s="219">
        <v>2017</v>
      </c>
      <c r="J222" s="219">
        <v>2017</v>
      </c>
      <c r="K222" s="219">
        <v>2018</v>
      </c>
      <c r="L222" s="219">
        <v>2019</v>
      </c>
      <c r="M222" s="219">
        <v>2020</v>
      </c>
    </row>
    <row r="223" spans="1:21" x14ac:dyDescent="0.25">
      <c r="A223" s="19"/>
      <c r="B223" s="22" t="s">
        <v>101</v>
      </c>
      <c r="C223" s="22"/>
      <c r="D223" s="22"/>
      <c r="E223" s="29"/>
      <c r="F223" s="29"/>
      <c r="G223" s="217"/>
      <c r="H223" s="248"/>
      <c r="I223" s="249"/>
      <c r="J223" s="249"/>
      <c r="K223" s="249"/>
      <c r="L223" s="109"/>
      <c r="M223" s="112"/>
    </row>
    <row r="224" spans="1:21" x14ac:dyDescent="0.25">
      <c r="A224" s="19"/>
      <c r="B224" s="16" t="s">
        <v>102</v>
      </c>
      <c r="C224" s="250" t="s">
        <v>103</v>
      </c>
      <c r="D224" s="29"/>
      <c r="E224" s="29"/>
      <c r="F224" s="29"/>
      <c r="G224" s="217"/>
      <c r="H224" s="249"/>
      <c r="I224" s="249"/>
      <c r="J224" s="249"/>
      <c r="K224" s="249"/>
      <c r="L224" s="109"/>
      <c r="M224" s="112"/>
    </row>
    <row r="225" spans="1:13" x14ac:dyDescent="0.25">
      <c r="A225" s="19"/>
      <c r="B225" s="54">
        <v>46</v>
      </c>
      <c r="C225" s="54">
        <v>212003</v>
      </c>
      <c r="D225" s="54"/>
      <c r="E225" s="54" t="s">
        <v>104</v>
      </c>
      <c r="F225" s="207"/>
      <c r="G225" s="196"/>
      <c r="H225" s="208"/>
      <c r="I225" s="196">
        <f t="shared" ref="I225:J225" si="100">SUM(I226:I232)</f>
        <v>15425</v>
      </c>
      <c r="J225" s="196">
        <f t="shared" si="100"/>
        <v>15483.900000000001</v>
      </c>
      <c r="K225" s="196">
        <f>SUM(K226:K232)</f>
        <v>15426</v>
      </c>
      <c r="L225" s="196">
        <f t="shared" ref="L225" si="101">SUM(L226:L232)</f>
        <v>15426</v>
      </c>
      <c r="M225" s="196">
        <f t="shared" ref="M225" si="102">SUM(M226:M232)</f>
        <v>15426</v>
      </c>
    </row>
    <row r="226" spans="1:13" x14ac:dyDescent="0.25">
      <c r="A226" s="19"/>
      <c r="B226" s="55">
        <v>46</v>
      </c>
      <c r="C226" s="55">
        <v>212003</v>
      </c>
      <c r="D226" s="55"/>
      <c r="E226" s="55" t="s">
        <v>105</v>
      </c>
      <c r="F226" s="209"/>
      <c r="G226" s="210"/>
      <c r="H226" s="196"/>
      <c r="I226" s="210">
        <v>8451</v>
      </c>
      <c r="J226" s="210">
        <v>8451</v>
      </c>
      <c r="K226" s="210">
        <v>8451</v>
      </c>
      <c r="L226" s="210">
        <v>8451</v>
      </c>
      <c r="M226" s="210">
        <v>8451</v>
      </c>
    </row>
    <row r="227" spans="1:13" x14ac:dyDescent="0.25">
      <c r="A227" s="19"/>
      <c r="B227" s="55">
        <v>46</v>
      </c>
      <c r="C227" s="55">
        <v>212003</v>
      </c>
      <c r="D227" s="55"/>
      <c r="E227" s="55" t="s">
        <v>106</v>
      </c>
      <c r="F227" s="209"/>
      <c r="G227" s="210"/>
      <c r="H227" s="210"/>
      <c r="I227" s="210">
        <v>996</v>
      </c>
      <c r="J227" s="210">
        <v>996</v>
      </c>
      <c r="K227" s="210">
        <v>996</v>
      </c>
      <c r="L227" s="210">
        <v>996</v>
      </c>
      <c r="M227" s="210">
        <v>996</v>
      </c>
    </row>
    <row r="228" spans="1:13" x14ac:dyDescent="0.25">
      <c r="A228" s="19"/>
      <c r="B228" s="55">
        <v>46</v>
      </c>
      <c r="C228" s="55">
        <v>212003</v>
      </c>
      <c r="D228" s="55"/>
      <c r="E228" s="55" t="s">
        <v>107</v>
      </c>
      <c r="F228" s="209"/>
      <c r="G228" s="210" t="s">
        <v>108</v>
      </c>
      <c r="H228" s="210"/>
      <c r="I228" s="210">
        <v>1</v>
      </c>
      <c r="J228" s="210">
        <v>1</v>
      </c>
      <c r="K228" s="210">
        <v>1</v>
      </c>
      <c r="L228" s="210">
        <v>1</v>
      </c>
      <c r="M228" s="210">
        <v>1</v>
      </c>
    </row>
    <row r="229" spans="1:13" x14ac:dyDescent="0.25">
      <c r="A229" s="19"/>
      <c r="B229" s="55">
        <v>46</v>
      </c>
      <c r="C229" s="55">
        <v>212003</v>
      </c>
      <c r="D229" s="55"/>
      <c r="E229" s="55" t="s">
        <v>139</v>
      </c>
      <c r="F229" s="209"/>
      <c r="G229" s="210"/>
      <c r="H229" s="210"/>
      <c r="I229" s="210">
        <v>1</v>
      </c>
      <c r="J229" s="210">
        <v>1</v>
      </c>
      <c r="K229" s="210">
        <v>1</v>
      </c>
      <c r="L229" s="210">
        <v>1</v>
      </c>
      <c r="M229" s="210">
        <v>1</v>
      </c>
    </row>
    <row r="230" spans="1:13" x14ac:dyDescent="0.25">
      <c r="A230" s="19"/>
      <c r="B230" s="55">
        <v>46</v>
      </c>
      <c r="C230" s="55">
        <v>212003</v>
      </c>
      <c r="D230" s="55"/>
      <c r="E230" s="55" t="s">
        <v>109</v>
      </c>
      <c r="F230" s="209"/>
      <c r="G230" s="210"/>
      <c r="H230" s="210"/>
      <c r="I230" s="210">
        <v>5975</v>
      </c>
      <c r="J230" s="210">
        <f>5105.43+927.47</f>
        <v>6032.9000000000005</v>
      </c>
      <c r="K230" s="210">
        <v>5975</v>
      </c>
      <c r="L230" s="210">
        <v>5975</v>
      </c>
      <c r="M230" s="210">
        <v>5975</v>
      </c>
    </row>
    <row r="231" spans="1:13" x14ac:dyDescent="0.25">
      <c r="A231" s="19"/>
      <c r="B231" s="55">
        <v>46</v>
      </c>
      <c r="C231" s="55">
        <v>212003</v>
      </c>
      <c r="D231" s="55"/>
      <c r="E231" s="55" t="s">
        <v>140</v>
      </c>
      <c r="F231" s="209"/>
      <c r="G231" s="210"/>
      <c r="H231" s="210"/>
      <c r="I231" s="210"/>
      <c r="J231" s="210">
        <v>1</v>
      </c>
      <c r="K231" s="210">
        <v>1</v>
      </c>
      <c r="L231" s="210">
        <v>1</v>
      </c>
      <c r="M231" s="210">
        <v>1</v>
      </c>
    </row>
    <row r="232" spans="1:13" x14ac:dyDescent="0.25">
      <c r="A232" s="19"/>
      <c r="B232" s="55">
        <v>46</v>
      </c>
      <c r="C232" s="55">
        <v>212003</v>
      </c>
      <c r="D232" s="55"/>
      <c r="E232" s="55" t="s">
        <v>110</v>
      </c>
      <c r="F232" s="209"/>
      <c r="G232" s="210"/>
      <c r="H232" s="210"/>
      <c r="I232" s="210">
        <v>1</v>
      </c>
      <c r="J232" s="210">
        <v>1</v>
      </c>
      <c r="K232" s="210">
        <v>1</v>
      </c>
      <c r="L232" s="210">
        <v>1</v>
      </c>
      <c r="M232" s="210">
        <v>1</v>
      </c>
    </row>
    <row r="233" spans="1:13" x14ac:dyDescent="0.25">
      <c r="A233" s="19"/>
      <c r="B233" s="54">
        <v>46</v>
      </c>
      <c r="C233" s="54">
        <v>223001</v>
      </c>
      <c r="D233" s="54"/>
      <c r="E233" s="54" t="s">
        <v>111</v>
      </c>
      <c r="F233" s="207"/>
      <c r="G233" s="196"/>
      <c r="H233" s="210"/>
      <c r="I233" s="196">
        <f t="shared" ref="I233:M233" si="103">SUM(I234:I237)</f>
        <v>6560</v>
      </c>
      <c r="J233" s="196">
        <f t="shared" si="103"/>
        <v>6560</v>
      </c>
      <c r="K233" s="196">
        <f t="shared" si="103"/>
        <v>6560</v>
      </c>
      <c r="L233" s="196">
        <f t="shared" si="103"/>
        <v>6560</v>
      </c>
      <c r="M233" s="196">
        <f t="shared" si="103"/>
        <v>6560</v>
      </c>
    </row>
    <row r="234" spans="1:13" x14ac:dyDescent="0.25">
      <c r="A234" s="19"/>
      <c r="B234" s="55">
        <v>46</v>
      </c>
      <c r="C234" s="55">
        <v>223001</v>
      </c>
      <c r="D234" s="55"/>
      <c r="E234" s="55" t="s">
        <v>112</v>
      </c>
      <c r="F234" s="209"/>
      <c r="G234" s="210"/>
      <c r="H234" s="196"/>
      <c r="I234" s="210">
        <v>1800</v>
      </c>
      <c r="J234" s="210">
        <v>1800</v>
      </c>
      <c r="K234" s="210">
        <v>1800</v>
      </c>
      <c r="L234" s="210">
        <v>1800</v>
      </c>
      <c r="M234" s="210">
        <v>1800</v>
      </c>
    </row>
    <row r="235" spans="1:13" x14ac:dyDescent="0.25">
      <c r="A235" s="19"/>
      <c r="B235" s="55">
        <v>46</v>
      </c>
      <c r="C235" s="55">
        <v>223001</v>
      </c>
      <c r="D235" s="55"/>
      <c r="E235" s="55" t="s">
        <v>113</v>
      </c>
      <c r="F235" s="209"/>
      <c r="G235" s="210"/>
      <c r="H235" s="210"/>
      <c r="I235" s="210">
        <v>468</v>
      </c>
      <c r="J235" s="210">
        <v>468</v>
      </c>
      <c r="K235" s="210">
        <v>468</v>
      </c>
      <c r="L235" s="210">
        <v>468</v>
      </c>
      <c r="M235" s="210">
        <v>468</v>
      </c>
    </row>
    <row r="236" spans="1:13" x14ac:dyDescent="0.25">
      <c r="A236" s="19"/>
      <c r="B236" s="55">
        <v>46</v>
      </c>
      <c r="C236" s="55">
        <v>223001</v>
      </c>
      <c r="D236" s="55"/>
      <c r="E236" s="55" t="s">
        <v>114</v>
      </c>
      <c r="F236" s="209"/>
      <c r="G236" s="210"/>
      <c r="H236" s="210"/>
      <c r="I236" s="210">
        <v>4040</v>
      </c>
      <c r="J236" s="210">
        <v>4040</v>
      </c>
      <c r="K236" s="210">
        <v>4040</v>
      </c>
      <c r="L236" s="210">
        <v>4040</v>
      </c>
      <c r="M236" s="210">
        <v>4040</v>
      </c>
    </row>
    <row r="237" spans="1:13" x14ac:dyDescent="0.25">
      <c r="A237" s="19"/>
      <c r="B237" s="55">
        <v>46</v>
      </c>
      <c r="C237" s="55">
        <v>223001</v>
      </c>
      <c r="D237" s="55"/>
      <c r="E237" s="55" t="s">
        <v>142</v>
      </c>
      <c r="F237" s="209"/>
      <c r="G237" s="210"/>
      <c r="H237" s="210"/>
      <c r="I237" s="210">
        <v>252</v>
      </c>
      <c r="J237" s="210">
        <v>252</v>
      </c>
      <c r="K237" s="210">
        <v>252</v>
      </c>
      <c r="L237" s="210">
        <v>252</v>
      </c>
      <c r="M237" s="210">
        <v>252</v>
      </c>
    </row>
    <row r="238" spans="1:13" x14ac:dyDescent="0.25">
      <c r="A238" s="19"/>
      <c r="B238" s="55">
        <v>46</v>
      </c>
      <c r="C238" s="55">
        <v>223001</v>
      </c>
      <c r="D238" s="55"/>
      <c r="E238" s="55" t="s">
        <v>141</v>
      </c>
      <c r="F238" s="209"/>
      <c r="G238" s="210"/>
      <c r="H238" s="210"/>
      <c r="I238" s="210"/>
      <c r="J238" s="210"/>
      <c r="K238" s="210">
        <v>1548</v>
      </c>
      <c r="L238" s="210">
        <v>1548</v>
      </c>
      <c r="M238" s="210">
        <v>1548</v>
      </c>
    </row>
    <row r="239" spans="1:13" x14ac:dyDescent="0.25">
      <c r="A239" s="19"/>
      <c r="B239" s="127">
        <v>46</v>
      </c>
      <c r="C239" s="127"/>
      <c r="D239" s="127"/>
      <c r="E239" s="127" t="s">
        <v>115</v>
      </c>
      <c r="F239" s="265"/>
      <c r="G239" s="266">
        <f>SUM(G225:G232)</f>
        <v>0</v>
      </c>
      <c r="H239" s="267"/>
      <c r="I239" s="266">
        <f t="shared" ref="I239:M239" si="104">I225+I233</f>
        <v>21985</v>
      </c>
      <c r="J239" s="266">
        <f t="shared" si="104"/>
        <v>22043.9</v>
      </c>
      <c r="K239" s="266">
        <f t="shared" si="104"/>
        <v>21986</v>
      </c>
      <c r="L239" s="266">
        <f t="shared" si="104"/>
        <v>21986</v>
      </c>
      <c r="M239" s="266">
        <f t="shared" si="104"/>
        <v>21986</v>
      </c>
    </row>
    <row r="240" spans="1:13" ht="15.75" x14ac:dyDescent="0.25">
      <c r="A240" s="19"/>
      <c r="B240" s="57"/>
      <c r="C240" s="57"/>
      <c r="D240" s="57"/>
      <c r="E240" s="57"/>
      <c r="F240" s="57"/>
      <c r="G240" s="30"/>
      <c r="H240" s="30">
        <f>SUM(H226:H233)</f>
        <v>0</v>
      </c>
      <c r="I240" s="58"/>
      <c r="J240" s="58"/>
      <c r="K240" s="58"/>
      <c r="L240" s="111"/>
      <c r="M240" s="113"/>
    </row>
    <row r="241" spans="1:13" x14ac:dyDescent="0.25">
      <c r="A241" s="19"/>
      <c r="B241" s="19"/>
      <c r="C241" s="19"/>
      <c r="D241" s="19"/>
      <c r="E241" s="19"/>
      <c r="F241" s="19"/>
      <c r="G241" s="31"/>
      <c r="H241" s="45"/>
      <c r="I241" s="31"/>
      <c r="J241" s="31"/>
      <c r="K241" s="31"/>
      <c r="L241" s="228"/>
      <c r="M241" s="19"/>
    </row>
    <row r="242" spans="1:13" x14ac:dyDescent="0.25">
      <c r="A242" s="19"/>
      <c r="B242" s="216" t="s">
        <v>98</v>
      </c>
      <c r="C242" s="216"/>
      <c r="D242" s="216"/>
      <c r="E242" s="16"/>
      <c r="F242" s="217" t="s">
        <v>161</v>
      </c>
      <c r="G242" s="217" t="s">
        <v>161</v>
      </c>
      <c r="H242" s="218" t="s">
        <v>248</v>
      </c>
      <c r="I242" s="218" t="s">
        <v>2</v>
      </c>
      <c r="J242" s="218" t="s">
        <v>166</v>
      </c>
      <c r="K242" s="218" t="s">
        <v>2</v>
      </c>
      <c r="L242" s="218" t="s">
        <v>2</v>
      </c>
      <c r="M242" s="218" t="s">
        <v>2</v>
      </c>
    </row>
    <row r="243" spans="1:13" x14ac:dyDescent="0.25">
      <c r="A243" s="19"/>
      <c r="B243" s="22" t="s">
        <v>59</v>
      </c>
      <c r="C243" s="22"/>
      <c r="D243" s="22"/>
      <c r="E243" s="16"/>
      <c r="F243" s="217">
        <v>2015</v>
      </c>
      <c r="G243" s="217">
        <v>2016</v>
      </c>
      <c r="H243" s="219">
        <v>2017</v>
      </c>
      <c r="I243" s="219">
        <v>2017</v>
      </c>
      <c r="J243" s="219">
        <v>2017</v>
      </c>
      <c r="K243" s="219">
        <v>2018</v>
      </c>
      <c r="L243" s="219">
        <v>2019</v>
      </c>
      <c r="M243" s="219">
        <v>2020</v>
      </c>
    </row>
    <row r="244" spans="1:13" x14ac:dyDescent="0.25">
      <c r="A244" s="19"/>
      <c r="B244" s="59"/>
      <c r="C244" s="59">
        <v>223001</v>
      </c>
      <c r="D244" s="59"/>
      <c r="E244" s="59" t="s">
        <v>116</v>
      </c>
      <c r="F244" s="251"/>
      <c r="G244" s="183"/>
      <c r="H244" s="252"/>
      <c r="I244" s="183"/>
      <c r="J244" s="183">
        <v>0</v>
      </c>
      <c r="K244" s="183">
        <v>10000</v>
      </c>
      <c r="L244" s="183">
        <v>10000</v>
      </c>
      <c r="M244" s="183">
        <v>10000</v>
      </c>
    </row>
    <row r="245" spans="1:13" x14ac:dyDescent="0.25">
      <c r="A245" s="19"/>
      <c r="B245" s="60"/>
      <c r="C245" s="60">
        <v>223</v>
      </c>
      <c r="D245" s="60"/>
      <c r="E245" s="60" t="s">
        <v>111</v>
      </c>
      <c r="F245" s="253"/>
      <c r="G245" s="182"/>
      <c r="H245" s="183"/>
      <c r="I245" s="182"/>
      <c r="J245" s="182">
        <v>0</v>
      </c>
      <c r="K245" s="182">
        <v>10000</v>
      </c>
      <c r="L245" s="182">
        <v>10000</v>
      </c>
      <c r="M245" s="182">
        <v>10000</v>
      </c>
    </row>
    <row r="246" spans="1:13" x14ac:dyDescent="0.25">
      <c r="A246" s="19"/>
      <c r="B246" s="61"/>
      <c r="C246" s="61"/>
      <c r="D246" s="61"/>
      <c r="E246" s="61" t="s">
        <v>117</v>
      </c>
      <c r="F246" s="211"/>
      <c r="G246" s="212"/>
      <c r="H246" s="212"/>
      <c r="I246" s="212"/>
      <c r="J246" s="212">
        <v>0</v>
      </c>
      <c r="K246" s="212">
        <v>10000</v>
      </c>
      <c r="L246" s="212">
        <v>10000</v>
      </c>
      <c r="M246" s="212">
        <v>10000</v>
      </c>
    </row>
    <row r="247" spans="1:13" x14ac:dyDescent="0.25">
      <c r="A247" s="19"/>
      <c r="B247" s="59"/>
      <c r="C247" s="59"/>
      <c r="D247" s="59"/>
      <c r="E247" s="59"/>
      <c r="F247" s="59"/>
      <c r="G247" s="31"/>
      <c r="H247" s="11"/>
      <c r="I247" s="254"/>
      <c r="J247" s="254"/>
      <c r="K247" s="254"/>
      <c r="L247" s="255"/>
      <c r="M247" s="19"/>
    </row>
    <row r="248" spans="1:13" x14ac:dyDescent="0.25">
      <c r="A248" s="19"/>
      <c r="B248" s="216" t="s">
        <v>118</v>
      </c>
      <c r="C248" s="216"/>
      <c r="D248" s="216"/>
      <c r="E248" s="16"/>
      <c r="F248" s="217" t="s">
        <v>161</v>
      </c>
      <c r="G248" s="217" t="s">
        <v>161</v>
      </c>
      <c r="H248" s="218" t="s">
        <v>248</v>
      </c>
      <c r="I248" s="218" t="s">
        <v>2</v>
      </c>
      <c r="J248" s="218" t="s">
        <v>165</v>
      </c>
      <c r="K248" s="218" t="s">
        <v>2</v>
      </c>
      <c r="L248" s="218" t="s">
        <v>2</v>
      </c>
      <c r="M248" s="218" t="s">
        <v>2</v>
      </c>
    </row>
    <row r="249" spans="1:13" x14ac:dyDescent="0.25">
      <c r="A249" s="19"/>
      <c r="B249" s="22" t="s">
        <v>68</v>
      </c>
      <c r="C249" s="22"/>
      <c r="D249" s="22"/>
      <c r="E249" s="16"/>
      <c r="F249" s="217">
        <v>2015</v>
      </c>
      <c r="G249" s="217">
        <v>2016</v>
      </c>
      <c r="H249" s="219">
        <v>2017</v>
      </c>
      <c r="I249" s="219">
        <v>2017</v>
      </c>
      <c r="J249" s="219">
        <v>2017</v>
      </c>
      <c r="K249" s="219">
        <v>2018</v>
      </c>
      <c r="L249" s="219">
        <v>2019</v>
      </c>
      <c r="M249" s="219">
        <v>2020</v>
      </c>
    </row>
    <row r="250" spans="1:13" x14ac:dyDescent="0.25">
      <c r="A250" s="19"/>
      <c r="B250" s="59">
        <v>46</v>
      </c>
      <c r="C250" s="59">
        <v>212003</v>
      </c>
      <c r="D250" s="59"/>
      <c r="E250" s="59" t="s">
        <v>119</v>
      </c>
      <c r="F250" s="251"/>
      <c r="G250" s="183"/>
      <c r="H250" s="256"/>
      <c r="I250" s="178">
        <v>20000</v>
      </c>
      <c r="J250" s="178">
        <v>38402</v>
      </c>
      <c r="K250" s="178">
        <v>20000</v>
      </c>
      <c r="L250" s="178">
        <v>20000</v>
      </c>
      <c r="M250" s="178">
        <v>20000</v>
      </c>
    </row>
    <row r="251" spans="1:13" x14ac:dyDescent="0.25">
      <c r="A251" s="19"/>
      <c r="B251" s="59">
        <v>46</v>
      </c>
      <c r="C251" s="59">
        <v>212003</v>
      </c>
      <c r="D251" s="59"/>
      <c r="E251" s="59" t="s">
        <v>120</v>
      </c>
      <c r="F251" s="251"/>
      <c r="G251" s="183"/>
      <c r="H251" s="178"/>
      <c r="I251" s="178">
        <v>7300</v>
      </c>
      <c r="J251" s="178">
        <v>2000</v>
      </c>
      <c r="K251" s="178">
        <v>7300</v>
      </c>
      <c r="L251" s="178">
        <v>7300</v>
      </c>
      <c r="M251" s="178">
        <v>7300</v>
      </c>
    </row>
    <row r="252" spans="1:13" x14ac:dyDescent="0.25">
      <c r="A252" s="19"/>
      <c r="B252" s="60">
        <v>46</v>
      </c>
      <c r="C252" s="60">
        <v>212</v>
      </c>
      <c r="D252" s="60"/>
      <c r="E252" s="60" t="s">
        <v>121</v>
      </c>
      <c r="F252" s="253"/>
      <c r="G252" s="182"/>
      <c r="H252" s="178"/>
      <c r="I252" s="175">
        <f t="shared" ref="I252:M252" si="105">SUM(I250:I251)</f>
        <v>27300</v>
      </c>
      <c r="J252" s="175">
        <f t="shared" si="105"/>
        <v>40402</v>
      </c>
      <c r="K252" s="175">
        <f t="shared" si="105"/>
        <v>27300</v>
      </c>
      <c r="L252" s="175">
        <f t="shared" si="105"/>
        <v>27300</v>
      </c>
      <c r="M252" s="175">
        <f t="shared" si="105"/>
        <v>27300</v>
      </c>
    </row>
    <row r="253" spans="1:13" x14ac:dyDescent="0.25">
      <c r="A253" s="19"/>
      <c r="B253" s="59">
        <v>46</v>
      </c>
      <c r="C253" s="59">
        <v>223001</v>
      </c>
      <c r="D253" s="59"/>
      <c r="E253" s="59" t="s">
        <v>122</v>
      </c>
      <c r="F253" s="251"/>
      <c r="G253" s="183"/>
      <c r="H253" s="175"/>
      <c r="I253" s="178">
        <v>26855</v>
      </c>
      <c r="J253" s="178">
        <v>21000</v>
      </c>
      <c r="K253" s="178">
        <v>20100</v>
      </c>
      <c r="L253" s="178">
        <v>20100</v>
      </c>
      <c r="M253" s="178">
        <v>20100</v>
      </c>
    </row>
    <row r="254" spans="1:13" x14ac:dyDescent="0.25">
      <c r="A254" s="19"/>
      <c r="B254" s="60">
        <v>46</v>
      </c>
      <c r="C254" s="60">
        <v>223</v>
      </c>
      <c r="D254" s="60"/>
      <c r="E254" s="60" t="s">
        <v>123</v>
      </c>
      <c r="F254" s="253"/>
      <c r="G254" s="182"/>
      <c r="H254" s="178"/>
      <c r="I254" s="175">
        <f t="shared" ref="I254:M254" si="106">SUM(I253)</f>
        <v>26855</v>
      </c>
      <c r="J254" s="175">
        <f t="shared" si="106"/>
        <v>21000</v>
      </c>
      <c r="K254" s="175">
        <f t="shared" si="106"/>
        <v>20100</v>
      </c>
      <c r="L254" s="175">
        <f t="shared" si="106"/>
        <v>20100</v>
      </c>
      <c r="M254" s="175">
        <f t="shared" si="106"/>
        <v>20100</v>
      </c>
    </row>
    <row r="255" spans="1:13" x14ac:dyDescent="0.25">
      <c r="A255" s="19"/>
      <c r="B255" s="127">
        <v>46</v>
      </c>
      <c r="C255" s="127"/>
      <c r="D255" s="127"/>
      <c r="E255" s="127" t="s">
        <v>124</v>
      </c>
      <c r="F255" s="265"/>
      <c r="G255" s="266">
        <f>G205</f>
        <v>0</v>
      </c>
      <c r="H255" s="267"/>
      <c r="I255" s="266">
        <f t="shared" ref="I255:M255" si="107">I252+I254</f>
        <v>54155</v>
      </c>
      <c r="J255" s="266">
        <f t="shared" si="107"/>
        <v>61402</v>
      </c>
      <c r="K255" s="266">
        <f t="shared" si="107"/>
        <v>47400</v>
      </c>
      <c r="L255" s="266">
        <f t="shared" si="107"/>
        <v>47400</v>
      </c>
      <c r="M255" s="266">
        <f t="shared" si="107"/>
        <v>47400</v>
      </c>
    </row>
    <row r="256" spans="1:13" x14ac:dyDescent="0.25">
      <c r="A256" s="19"/>
      <c r="B256" s="19"/>
      <c r="C256" s="19"/>
      <c r="D256" s="19"/>
      <c r="E256" s="19"/>
      <c r="F256" s="19"/>
      <c r="G256" s="31"/>
      <c r="H256" s="13">
        <f>H210</f>
        <v>0</v>
      </c>
      <c r="I256" s="31"/>
      <c r="J256" s="31"/>
      <c r="K256" s="31"/>
      <c r="L256" s="228"/>
      <c r="M256" s="19"/>
    </row>
    <row r="257" spans="1:13" x14ac:dyDescent="0.25">
      <c r="A257" s="19"/>
      <c r="B257" s="216" t="s">
        <v>118</v>
      </c>
      <c r="C257" s="216"/>
      <c r="D257" s="216"/>
      <c r="E257" s="16"/>
      <c r="F257" s="217" t="s">
        <v>161</v>
      </c>
      <c r="G257" s="217" t="s">
        <v>161</v>
      </c>
      <c r="H257" s="218" t="s">
        <v>248</v>
      </c>
      <c r="I257" s="218" t="s">
        <v>2</v>
      </c>
      <c r="J257" s="218" t="s">
        <v>165</v>
      </c>
      <c r="K257" s="218" t="s">
        <v>2</v>
      </c>
      <c r="L257" s="218" t="s">
        <v>2</v>
      </c>
      <c r="M257" s="218" t="s">
        <v>2</v>
      </c>
    </row>
    <row r="258" spans="1:13" x14ac:dyDescent="0.25">
      <c r="A258" s="19"/>
      <c r="B258" s="22" t="s">
        <v>146</v>
      </c>
      <c r="C258" s="22"/>
      <c r="D258" s="22"/>
      <c r="E258" s="16"/>
      <c r="F258" s="217">
        <v>2015</v>
      </c>
      <c r="G258" s="217">
        <v>2016</v>
      </c>
      <c r="H258" s="219">
        <v>2017</v>
      </c>
      <c r="I258" s="219">
        <v>2017</v>
      </c>
      <c r="J258" s="219">
        <v>2017</v>
      </c>
      <c r="K258" s="219">
        <v>2018</v>
      </c>
      <c r="L258" s="219">
        <v>2019</v>
      </c>
      <c r="M258" s="219">
        <v>2020</v>
      </c>
    </row>
    <row r="259" spans="1:13" x14ac:dyDescent="0.25">
      <c r="A259" s="19"/>
      <c r="B259" s="22"/>
      <c r="C259" s="22"/>
      <c r="D259" s="22"/>
      <c r="E259" s="16" t="s">
        <v>247</v>
      </c>
      <c r="F259" s="257">
        <f t="shared" ref="F259:I259" si="108">SUM(F260:F261)</f>
        <v>0</v>
      </c>
      <c r="G259" s="257">
        <f t="shared" si="108"/>
        <v>0</v>
      </c>
      <c r="H259" s="257">
        <f t="shared" si="108"/>
        <v>0</v>
      </c>
      <c r="I259" s="257">
        <f t="shared" si="108"/>
        <v>0</v>
      </c>
      <c r="J259" s="257">
        <f>SUM(J260:J261)</f>
        <v>8211.7800000000007</v>
      </c>
      <c r="K259" s="257">
        <f t="shared" ref="K259:M259" si="109">SUM(K260:K261)</f>
        <v>0</v>
      </c>
      <c r="L259" s="257">
        <f t="shared" si="109"/>
        <v>0</v>
      </c>
      <c r="M259" s="257">
        <f t="shared" si="109"/>
        <v>0</v>
      </c>
    </row>
    <row r="260" spans="1:13" x14ac:dyDescent="0.25">
      <c r="A260" s="19"/>
      <c r="B260" s="59"/>
      <c r="C260" s="59">
        <v>453</v>
      </c>
      <c r="D260" s="59"/>
      <c r="E260" s="59" t="s">
        <v>245</v>
      </c>
      <c r="F260" s="251"/>
      <c r="G260" s="183"/>
      <c r="H260" s="256"/>
      <c r="I260" s="178"/>
      <c r="J260" s="178">
        <f>J204</f>
        <v>2711.78</v>
      </c>
      <c r="K260" s="178"/>
      <c r="L260" s="178"/>
      <c r="M260" s="178"/>
    </row>
    <row r="261" spans="1:13" x14ac:dyDescent="0.25">
      <c r="A261" s="19"/>
      <c r="B261" s="59" t="s">
        <v>241</v>
      </c>
      <c r="C261" s="59">
        <v>312008</v>
      </c>
      <c r="D261" s="59"/>
      <c r="E261" s="59" t="s">
        <v>246</v>
      </c>
      <c r="F261" s="251"/>
      <c r="G261" s="183"/>
      <c r="H261" s="178"/>
      <c r="I261" s="178"/>
      <c r="J261" s="178">
        <v>5500</v>
      </c>
      <c r="K261" s="178"/>
      <c r="L261" s="178"/>
      <c r="M261" s="178"/>
    </row>
    <row r="262" spans="1:13" x14ac:dyDescent="0.25">
      <c r="A262" s="19"/>
      <c r="B262" s="19"/>
      <c r="C262" s="19"/>
      <c r="D262" s="19"/>
      <c r="E262" s="19"/>
      <c r="F262" s="19"/>
      <c r="G262" s="31"/>
      <c r="H262" s="31"/>
      <c r="I262" s="31"/>
      <c r="J262" s="31"/>
      <c r="K262" s="31"/>
      <c r="L262" s="228"/>
      <c r="M262" s="19"/>
    </row>
    <row r="263" spans="1:13" x14ac:dyDescent="0.25">
      <c r="A263" s="19"/>
      <c r="B263" s="247" t="s">
        <v>125</v>
      </c>
      <c r="C263" s="247"/>
      <c r="D263" s="247"/>
      <c r="E263" s="16"/>
      <c r="F263" s="217" t="s">
        <v>161</v>
      </c>
      <c r="G263" s="217" t="s">
        <v>161</v>
      </c>
      <c r="H263" s="218" t="s">
        <v>248</v>
      </c>
      <c r="I263" s="218" t="s">
        <v>2</v>
      </c>
      <c r="J263" s="218" t="s">
        <v>165</v>
      </c>
      <c r="K263" s="218" t="s">
        <v>2</v>
      </c>
      <c r="L263" s="218" t="s">
        <v>2</v>
      </c>
      <c r="M263" s="218" t="s">
        <v>2</v>
      </c>
    </row>
    <row r="264" spans="1:13" x14ac:dyDescent="0.25">
      <c r="A264" s="19"/>
      <c r="B264" s="258" t="s">
        <v>126</v>
      </c>
      <c r="C264" s="258"/>
      <c r="D264" s="258"/>
      <c r="E264" s="16"/>
      <c r="F264" s="217">
        <v>2015</v>
      </c>
      <c r="G264" s="217">
        <v>2016</v>
      </c>
      <c r="H264" s="219">
        <v>2017</v>
      </c>
      <c r="I264" s="219">
        <v>2017</v>
      </c>
      <c r="J264" s="219">
        <v>2017</v>
      </c>
      <c r="K264" s="219">
        <v>2018</v>
      </c>
      <c r="L264" s="219">
        <v>2019</v>
      </c>
      <c r="M264" s="219">
        <v>2020</v>
      </c>
    </row>
    <row r="265" spans="1:13" x14ac:dyDescent="0.25">
      <c r="A265" s="19"/>
      <c r="B265" s="63">
        <v>46</v>
      </c>
      <c r="C265" s="63">
        <v>212</v>
      </c>
      <c r="D265" s="63"/>
      <c r="E265" s="64" t="s">
        <v>127</v>
      </c>
      <c r="F265" s="178">
        <f t="shared" ref="F265:H265" si="110">F225</f>
        <v>0</v>
      </c>
      <c r="G265" s="178">
        <f t="shared" si="110"/>
        <v>0</v>
      </c>
      <c r="H265" s="178">
        <f t="shared" si="110"/>
        <v>0</v>
      </c>
      <c r="I265" s="178">
        <f>I225</f>
        <v>15425</v>
      </c>
      <c r="J265" s="178">
        <f t="shared" ref="J265:M265" si="111">J225</f>
        <v>15483.900000000001</v>
      </c>
      <c r="K265" s="178">
        <f t="shared" si="111"/>
        <v>15426</v>
      </c>
      <c r="L265" s="178">
        <f t="shared" si="111"/>
        <v>15426</v>
      </c>
      <c r="M265" s="178">
        <f t="shared" si="111"/>
        <v>15426</v>
      </c>
    </row>
    <row r="266" spans="1:13" x14ac:dyDescent="0.25">
      <c r="A266" s="19"/>
      <c r="B266" s="63">
        <v>46</v>
      </c>
      <c r="C266" s="63">
        <v>212</v>
      </c>
      <c r="D266" s="63"/>
      <c r="E266" s="64" t="s">
        <v>68</v>
      </c>
      <c r="F266" s="178">
        <f t="shared" ref="F266:H266" si="112">F252</f>
        <v>0</v>
      </c>
      <c r="G266" s="178">
        <f t="shared" si="112"/>
        <v>0</v>
      </c>
      <c r="H266" s="178">
        <f t="shared" si="112"/>
        <v>0</v>
      </c>
      <c r="I266" s="178">
        <f>I252</f>
        <v>27300</v>
      </c>
      <c r="J266" s="178">
        <f t="shared" ref="J266:M266" si="113">J252</f>
        <v>40402</v>
      </c>
      <c r="K266" s="178">
        <f t="shared" si="113"/>
        <v>27300</v>
      </c>
      <c r="L266" s="178">
        <f t="shared" si="113"/>
        <v>27300</v>
      </c>
      <c r="M266" s="178">
        <f t="shared" si="113"/>
        <v>27300</v>
      </c>
    </row>
    <row r="267" spans="1:13" x14ac:dyDescent="0.25">
      <c r="A267" s="19"/>
      <c r="B267" s="127">
        <v>46</v>
      </c>
      <c r="C267" s="127">
        <v>212</v>
      </c>
      <c r="D267" s="127"/>
      <c r="E267" s="128" t="s">
        <v>168</v>
      </c>
      <c r="F267" s="213">
        <f t="shared" ref="F267:H267" si="114">F265+F266</f>
        <v>0</v>
      </c>
      <c r="G267" s="213">
        <f t="shared" si="114"/>
        <v>0</v>
      </c>
      <c r="H267" s="213">
        <f t="shared" si="114"/>
        <v>0</v>
      </c>
      <c r="I267" s="213">
        <f>I265+I266</f>
        <v>42725</v>
      </c>
      <c r="J267" s="213">
        <f t="shared" ref="J267:M267" si="115">J265+J266</f>
        <v>55885.9</v>
      </c>
      <c r="K267" s="213">
        <f t="shared" si="115"/>
        <v>42726</v>
      </c>
      <c r="L267" s="213">
        <f t="shared" si="115"/>
        <v>42726</v>
      </c>
      <c r="M267" s="213">
        <f t="shared" si="115"/>
        <v>42726</v>
      </c>
    </row>
    <row r="268" spans="1:13" x14ac:dyDescent="0.25">
      <c r="A268" s="19"/>
      <c r="B268" s="63">
        <v>46</v>
      </c>
      <c r="C268" s="63">
        <v>223</v>
      </c>
      <c r="D268" s="63"/>
      <c r="E268" s="64" t="s">
        <v>96</v>
      </c>
      <c r="F268" s="178">
        <f t="shared" ref="F268:H268" si="116">F233</f>
        <v>0</v>
      </c>
      <c r="G268" s="178">
        <f t="shared" si="116"/>
        <v>0</v>
      </c>
      <c r="H268" s="178">
        <f t="shared" si="116"/>
        <v>0</v>
      </c>
      <c r="I268" s="178">
        <f>I233</f>
        <v>6560</v>
      </c>
      <c r="J268" s="178">
        <f t="shared" ref="J268:M268" si="117">J233</f>
        <v>6560</v>
      </c>
      <c r="K268" s="178">
        <f t="shared" si="117"/>
        <v>6560</v>
      </c>
      <c r="L268" s="178">
        <f t="shared" si="117"/>
        <v>6560</v>
      </c>
      <c r="M268" s="178">
        <f t="shared" si="117"/>
        <v>6560</v>
      </c>
    </row>
    <row r="269" spans="1:13" x14ac:dyDescent="0.25">
      <c r="A269" s="19"/>
      <c r="B269" s="63">
        <v>46</v>
      </c>
      <c r="C269" s="63">
        <v>223</v>
      </c>
      <c r="D269" s="63"/>
      <c r="E269" s="64" t="s">
        <v>59</v>
      </c>
      <c r="F269" s="178">
        <f t="shared" ref="F269:H269" si="118">F245</f>
        <v>0</v>
      </c>
      <c r="G269" s="178">
        <f t="shared" si="118"/>
        <v>0</v>
      </c>
      <c r="H269" s="178">
        <f t="shared" si="118"/>
        <v>0</v>
      </c>
      <c r="I269" s="178">
        <f>I245</f>
        <v>0</v>
      </c>
      <c r="J269" s="178">
        <f t="shared" ref="J269:M269" si="119">J245</f>
        <v>0</v>
      </c>
      <c r="K269" s="178">
        <f t="shared" si="119"/>
        <v>10000</v>
      </c>
      <c r="L269" s="178">
        <f t="shared" si="119"/>
        <v>10000</v>
      </c>
      <c r="M269" s="178">
        <f t="shared" si="119"/>
        <v>10000</v>
      </c>
    </row>
    <row r="270" spans="1:13" x14ac:dyDescent="0.25">
      <c r="A270" s="19"/>
      <c r="B270" s="63">
        <v>46</v>
      </c>
      <c r="C270" s="63">
        <v>223</v>
      </c>
      <c r="D270" s="63"/>
      <c r="E270" s="64" t="s">
        <v>68</v>
      </c>
      <c r="F270" s="178">
        <f t="shared" ref="F270:H270" si="120">F254</f>
        <v>0</v>
      </c>
      <c r="G270" s="178">
        <f t="shared" si="120"/>
        <v>0</v>
      </c>
      <c r="H270" s="178">
        <f t="shared" si="120"/>
        <v>0</v>
      </c>
      <c r="I270" s="178">
        <f>I254</f>
        <v>26855</v>
      </c>
      <c r="J270" s="178">
        <f t="shared" ref="J270:M270" si="121">J254</f>
        <v>21000</v>
      </c>
      <c r="K270" s="178">
        <f t="shared" si="121"/>
        <v>20100</v>
      </c>
      <c r="L270" s="178">
        <f t="shared" si="121"/>
        <v>20100</v>
      </c>
      <c r="M270" s="178">
        <f t="shared" si="121"/>
        <v>20100</v>
      </c>
    </row>
    <row r="271" spans="1:13" x14ac:dyDescent="0.25">
      <c r="A271" s="19"/>
      <c r="B271" s="127">
        <v>46</v>
      </c>
      <c r="C271" s="127">
        <v>223</v>
      </c>
      <c r="D271" s="127"/>
      <c r="E271" s="128" t="s">
        <v>169</v>
      </c>
      <c r="F271" s="213">
        <f>SUM(F268:F270)</f>
        <v>0</v>
      </c>
      <c r="G271" s="213">
        <f t="shared" ref="G271:M271" si="122">SUM(G268:G270)</f>
        <v>0</v>
      </c>
      <c r="H271" s="213">
        <f t="shared" si="122"/>
        <v>0</v>
      </c>
      <c r="I271" s="213">
        <f t="shared" si="122"/>
        <v>33415</v>
      </c>
      <c r="J271" s="213">
        <f t="shared" si="122"/>
        <v>27560</v>
      </c>
      <c r="K271" s="213">
        <f t="shared" si="122"/>
        <v>36660</v>
      </c>
      <c r="L271" s="213">
        <f t="shared" si="122"/>
        <v>36660</v>
      </c>
      <c r="M271" s="213">
        <f t="shared" si="122"/>
        <v>36660</v>
      </c>
    </row>
    <row r="272" spans="1:13" x14ac:dyDescent="0.25">
      <c r="A272" s="19"/>
      <c r="B272" s="125"/>
      <c r="C272" s="125">
        <v>292</v>
      </c>
      <c r="D272" s="125"/>
      <c r="E272" s="126" t="s">
        <v>167</v>
      </c>
      <c r="F272" s="178">
        <v>0</v>
      </c>
      <c r="G272" s="178">
        <v>0</v>
      </c>
      <c r="H272" s="178"/>
      <c r="I272" s="178"/>
      <c r="J272" s="178"/>
      <c r="K272" s="178"/>
      <c r="L272" s="178"/>
      <c r="M272" s="178"/>
    </row>
    <row r="273" spans="1:13" x14ac:dyDescent="0.25">
      <c r="A273" s="19"/>
      <c r="B273" s="127">
        <v>46</v>
      </c>
      <c r="C273" s="127"/>
      <c r="D273" s="127"/>
      <c r="E273" s="127" t="s">
        <v>128</v>
      </c>
      <c r="F273" s="265">
        <f>F267+F271+F272</f>
        <v>0</v>
      </c>
      <c r="G273" s="265">
        <f>G267+G271+G272</f>
        <v>0</v>
      </c>
      <c r="H273" s="265">
        <f t="shared" ref="H273:M273" si="123">H267+H271+H272</f>
        <v>0</v>
      </c>
      <c r="I273" s="265">
        <f t="shared" si="123"/>
        <v>76140</v>
      </c>
      <c r="J273" s="265">
        <f t="shared" si="123"/>
        <v>83445.899999999994</v>
      </c>
      <c r="K273" s="265">
        <f t="shared" si="123"/>
        <v>79386</v>
      </c>
      <c r="L273" s="265">
        <f t="shared" si="123"/>
        <v>79386</v>
      </c>
      <c r="M273" s="265">
        <f t="shared" si="123"/>
        <v>79386</v>
      </c>
    </row>
    <row r="274" spans="1:13" x14ac:dyDescent="0.25">
      <c r="A274" s="19"/>
      <c r="B274" s="65">
        <v>41</v>
      </c>
      <c r="C274" s="65">
        <v>312007</v>
      </c>
      <c r="D274" s="65"/>
      <c r="E274" s="66" t="s">
        <v>129</v>
      </c>
      <c r="F274" s="214">
        <v>0</v>
      </c>
      <c r="G274" s="214">
        <v>0</v>
      </c>
      <c r="H274" s="178">
        <v>75000</v>
      </c>
      <c r="I274" s="214">
        <v>229025</v>
      </c>
      <c r="J274" s="214">
        <v>229025</v>
      </c>
      <c r="K274" s="214">
        <v>314916</v>
      </c>
      <c r="L274" s="214">
        <v>314916</v>
      </c>
      <c r="M274" s="214">
        <v>314916</v>
      </c>
    </row>
    <row r="275" spans="1:13" x14ac:dyDescent="0.25">
      <c r="A275" s="19"/>
      <c r="B275" s="65" t="s">
        <v>241</v>
      </c>
      <c r="C275" s="65">
        <v>312008</v>
      </c>
      <c r="D275" s="65"/>
      <c r="E275" s="66" t="s">
        <v>243</v>
      </c>
      <c r="F275" s="214"/>
      <c r="G275" s="214"/>
      <c r="H275" s="178"/>
      <c r="I275" s="214"/>
      <c r="J275" s="214">
        <v>5500</v>
      </c>
      <c r="K275" s="214"/>
      <c r="L275" s="214"/>
      <c r="M275" s="214"/>
    </row>
    <row r="276" spans="1:13" x14ac:dyDescent="0.25">
      <c r="A276" s="19"/>
      <c r="B276" s="16"/>
      <c r="C276" s="16"/>
      <c r="D276" s="16"/>
      <c r="E276" s="56" t="s">
        <v>128</v>
      </c>
      <c r="F276" s="262">
        <f>F273+F274+F275</f>
        <v>0</v>
      </c>
      <c r="G276" s="262">
        <f t="shared" ref="G276:M276" si="124">G273+G274+G275</f>
        <v>0</v>
      </c>
      <c r="H276" s="262">
        <f t="shared" si="124"/>
        <v>75000</v>
      </c>
      <c r="I276" s="262">
        <f t="shared" si="124"/>
        <v>305165</v>
      </c>
      <c r="J276" s="262">
        <f t="shared" si="124"/>
        <v>317970.90000000002</v>
      </c>
      <c r="K276" s="262">
        <f t="shared" si="124"/>
        <v>394302</v>
      </c>
      <c r="L276" s="262">
        <f t="shared" si="124"/>
        <v>394302</v>
      </c>
      <c r="M276" s="262">
        <f t="shared" si="124"/>
        <v>394302</v>
      </c>
    </row>
    <row r="277" spans="1:13" x14ac:dyDescent="0.25">
      <c r="A277" s="19"/>
      <c r="B277" s="63"/>
      <c r="C277" s="63"/>
      <c r="D277" s="63"/>
      <c r="E277" s="19"/>
      <c r="F277" s="259"/>
      <c r="G277" s="13"/>
      <c r="H277" s="260"/>
      <c r="I277" s="13"/>
      <c r="J277" s="13"/>
      <c r="K277" s="13"/>
      <c r="L277" s="19"/>
      <c r="M277" s="19"/>
    </row>
    <row r="279" spans="1:13" x14ac:dyDescent="0.25">
      <c r="F279" s="264"/>
      <c r="G279" s="264"/>
      <c r="H279" s="264"/>
      <c r="I279" s="264"/>
      <c r="J279" s="264"/>
      <c r="K279" s="264"/>
      <c r="L279" s="264"/>
      <c r="M279" s="264"/>
    </row>
    <row r="280" spans="1:13" ht="28.5" x14ac:dyDescent="0.45">
      <c r="B280" s="67" t="s">
        <v>132</v>
      </c>
      <c r="C280" s="67"/>
      <c r="D280" s="67"/>
      <c r="E280" s="67"/>
      <c r="F280" s="67"/>
      <c r="G280" s="52"/>
      <c r="H280" s="52"/>
      <c r="I280" s="52"/>
      <c r="J280" s="52"/>
    </row>
    <row r="283" spans="1:13" ht="15.75" x14ac:dyDescent="0.25">
      <c r="B283" s="68"/>
      <c r="C283" s="69" t="s">
        <v>1</v>
      </c>
      <c r="D283" s="69"/>
    </row>
    <row r="285" spans="1:13" x14ac:dyDescent="0.25">
      <c r="B285" s="70" t="s">
        <v>130</v>
      </c>
      <c r="C285" s="71" t="s">
        <v>47</v>
      </c>
      <c r="D285" s="6"/>
      <c r="E285" s="6"/>
      <c r="F285" s="6"/>
      <c r="G285" s="72" t="s">
        <v>131</v>
      </c>
      <c r="H285" s="73" t="s">
        <v>176</v>
      </c>
      <c r="K285" s="113" t="s">
        <v>2</v>
      </c>
      <c r="L285" s="113" t="s">
        <v>2</v>
      </c>
      <c r="M285" s="113" t="s">
        <v>2</v>
      </c>
    </row>
    <row r="286" spans="1:13" x14ac:dyDescent="0.25">
      <c r="B286" s="74"/>
      <c r="C286" s="5"/>
      <c r="D286" s="75"/>
      <c r="E286" s="75"/>
      <c r="F286" s="75"/>
      <c r="G286" s="76" t="s">
        <v>100</v>
      </c>
      <c r="H286" s="77" t="s">
        <v>160</v>
      </c>
      <c r="K286" s="113">
        <v>2018</v>
      </c>
      <c r="L286" s="113">
        <v>2019</v>
      </c>
      <c r="M286" s="113">
        <v>2020</v>
      </c>
    </row>
    <row r="287" spans="1:13" x14ac:dyDescent="0.25">
      <c r="B287" s="16"/>
      <c r="C287" s="16"/>
      <c r="D287" s="16"/>
      <c r="E287" s="29" t="s">
        <v>132</v>
      </c>
      <c r="F287" s="29"/>
      <c r="G287" s="78">
        <v>9588.66</v>
      </c>
      <c r="H287" s="79" t="s">
        <v>178</v>
      </c>
      <c r="K287" s="114">
        <v>20000</v>
      </c>
      <c r="L287" s="114">
        <v>20000</v>
      </c>
      <c r="M287" s="114">
        <v>20000</v>
      </c>
    </row>
    <row r="288" spans="1:13" x14ac:dyDescent="0.25">
      <c r="B288" s="35">
        <v>42</v>
      </c>
      <c r="C288" s="34"/>
      <c r="D288" s="34"/>
      <c r="E288" s="35" t="s">
        <v>49</v>
      </c>
      <c r="F288" s="35"/>
      <c r="G288" s="80">
        <v>319.72000000000003</v>
      </c>
      <c r="H288" s="130">
        <v>646.72</v>
      </c>
      <c r="K288" s="110">
        <v>1550</v>
      </c>
      <c r="L288" s="110">
        <v>1550</v>
      </c>
      <c r="M288" s="110">
        <v>1550</v>
      </c>
    </row>
    <row r="289" spans="2:13" x14ac:dyDescent="0.25">
      <c r="B289" s="23">
        <v>42</v>
      </c>
      <c r="C289" s="24" t="s">
        <v>9</v>
      </c>
      <c r="D289" s="24"/>
      <c r="E289" s="23" t="s">
        <v>10</v>
      </c>
      <c r="F289" s="23"/>
      <c r="G289" s="81">
        <v>13.72</v>
      </c>
      <c r="H289" s="49">
        <v>13.72</v>
      </c>
      <c r="K289" s="19">
        <v>400</v>
      </c>
      <c r="L289" s="19">
        <v>400</v>
      </c>
      <c r="M289" s="19">
        <v>400</v>
      </c>
    </row>
    <row r="290" spans="2:13" x14ac:dyDescent="0.25">
      <c r="B290" s="23">
        <v>42</v>
      </c>
      <c r="C290" s="24">
        <v>625002</v>
      </c>
      <c r="D290" s="24"/>
      <c r="E290" s="23" t="s">
        <v>12</v>
      </c>
      <c r="F290" s="23"/>
      <c r="G290" s="81">
        <v>216.49</v>
      </c>
      <c r="H290" s="49">
        <v>450</v>
      </c>
      <c r="K290" s="19">
        <v>700</v>
      </c>
      <c r="L290" s="19">
        <v>700</v>
      </c>
      <c r="M290" s="19">
        <v>700</v>
      </c>
    </row>
    <row r="291" spans="2:13" x14ac:dyDescent="0.25">
      <c r="B291" s="23">
        <v>42</v>
      </c>
      <c r="C291" s="24">
        <v>625003</v>
      </c>
      <c r="D291" s="24"/>
      <c r="E291" s="23" t="s">
        <v>13</v>
      </c>
      <c r="F291" s="23"/>
      <c r="G291" s="81">
        <v>12.29</v>
      </c>
      <c r="H291" s="49">
        <v>25</v>
      </c>
      <c r="K291" s="19">
        <v>40</v>
      </c>
      <c r="L291" s="19">
        <v>40</v>
      </c>
      <c r="M291" s="19">
        <v>40</v>
      </c>
    </row>
    <row r="292" spans="2:13" x14ac:dyDescent="0.25">
      <c r="B292" s="23">
        <v>42</v>
      </c>
      <c r="C292" s="24">
        <v>625006</v>
      </c>
      <c r="D292" s="24"/>
      <c r="E292" s="82" t="s">
        <v>16</v>
      </c>
      <c r="F292" s="82"/>
      <c r="G292" s="49">
        <v>3.8</v>
      </c>
      <c r="H292" s="49">
        <v>8</v>
      </c>
      <c r="K292" s="19">
        <v>15</v>
      </c>
      <c r="L292" s="19">
        <v>15</v>
      </c>
      <c r="M292" s="19">
        <v>15</v>
      </c>
    </row>
    <row r="293" spans="2:13" x14ac:dyDescent="0.25">
      <c r="B293" s="23">
        <v>42</v>
      </c>
      <c r="C293" s="24">
        <v>625007</v>
      </c>
      <c r="D293" s="24"/>
      <c r="E293" s="23" t="s">
        <v>72</v>
      </c>
      <c r="F293" s="23"/>
      <c r="G293" s="81">
        <v>73.42</v>
      </c>
      <c r="H293" s="49">
        <v>150</v>
      </c>
      <c r="K293" s="19">
        <v>230</v>
      </c>
      <c r="L293" s="19">
        <v>230</v>
      </c>
      <c r="M293" s="19">
        <v>230</v>
      </c>
    </row>
    <row r="294" spans="2:13" x14ac:dyDescent="0.25">
      <c r="B294" s="23"/>
      <c r="C294" s="24"/>
      <c r="D294" s="24"/>
      <c r="E294" s="24"/>
      <c r="F294" s="24"/>
      <c r="G294" s="81"/>
      <c r="H294" s="49"/>
      <c r="K294" s="19">
        <v>30</v>
      </c>
      <c r="L294" s="19">
        <v>30</v>
      </c>
      <c r="M294" s="19">
        <v>30</v>
      </c>
    </row>
    <row r="295" spans="2:13" x14ac:dyDescent="0.25">
      <c r="B295" s="23"/>
      <c r="C295" s="24"/>
      <c r="D295" s="24"/>
      <c r="E295" s="24"/>
      <c r="F295" s="24"/>
      <c r="G295" s="81"/>
      <c r="H295" s="49"/>
      <c r="K295" s="19">
        <v>90</v>
      </c>
      <c r="L295" s="19">
        <v>90</v>
      </c>
      <c r="M295" s="19">
        <v>90</v>
      </c>
    </row>
    <row r="296" spans="2:13" x14ac:dyDescent="0.25">
      <c r="B296" s="19"/>
      <c r="C296" s="12"/>
      <c r="D296" s="12"/>
      <c r="E296" s="12"/>
      <c r="F296" s="12"/>
      <c r="G296" s="8"/>
      <c r="H296" s="50"/>
      <c r="K296" s="19">
        <v>45</v>
      </c>
      <c r="L296" s="19">
        <v>45</v>
      </c>
      <c r="M296" s="19">
        <v>45</v>
      </c>
    </row>
    <row r="297" spans="2:13" x14ac:dyDescent="0.25">
      <c r="B297" s="16"/>
      <c r="C297" s="17">
        <v>63</v>
      </c>
      <c r="D297" s="17"/>
      <c r="E297" s="16" t="s">
        <v>19</v>
      </c>
      <c r="F297" s="16"/>
      <c r="G297" s="83">
        <v>9268.66</v>
      </c>
      <c r="H297" s="51">
        <v>13282</v>
      </c>
      <c r="K297" s="113">
        <v>18450</v>
      </c>
      <c r="L297" s="113">
        <v>18450</v>
      </c>
      <c r="M297" s="113">
        <v>18450</v>
      </c>
    </row>
    <row r="298" spans="2:13" x14ac:dyDescent="0.25">
      <c r="B298" s="10">
        <v>42</v>
      </c>
      <c r="C298" s="9">
        <v>632</v>
      </c>
      <c r="D298" s="9"/>
      <c r="E298" s="10" t="s">
        <v>51</v>
      </c>
      <c r="F298" s="10"/>
      <c r="G298" s="84">
        <v>1094.02</v>
      </c>
      <c r="H298" s="11">
        <v>2300</v>
      </c>
      <c r="K298" s="110">
        <v>2500</v>
      </c>
      <c r="L298" s="110">
        <v>2500</v>
      </c>
      <c r="M298" s="110">
        <v>2500</v>
      </c>
    </row>
    <row r="299" spans="2:13" x14ac:dyDescent="0.25">
      <c r="B299" s="8">
        <v>42</v>
      </c>
      <c r="C299" s="12">
        <v>632001</v>
      </c>
      <c r="D299" s="12"/>
      <c r="E299" s="8" t="s">
        <v>52</v>
      </c>
      <c r="F299" s="8"/>
      <c r="G299" s="85">
        <v>1092.77</v>
      </c>
      <c r="H299" s="13">
        <v>2300</v>
      </c>
      <c r="K299" s="19">
        <v>2500</v>
      </c>
      <c r="L299" s="19">
        <v>2500</v>
      </c>
      <c r="M299" s="19">
        <v>2500</v>
      </c>
    </row>
    <row r="300" spans="2:13" x14ac:dyDescent="0.25">
      <c r="B300" s="10">
        <v>42</v>
      </c>
      <c r="C300" s="9">
        <v>633</v>
      </c>
      <c r="D300" s="9"/>
      <c r="E300" s="10" t="s">
        <v>25</v>
      </c>
      <c r="F300" s="10"/>
      <c r="G300" s="84">
        <v>925.91</v>
      </c>
      <c r="H300" s="11">
        <v>1700</v>
      </c>
      <c r="K300" s="110">
        <v>2000</v>
      </c>
      <c r="L300" s="110">
        <v>2000</v>
      </c>
      <c r="M300" s="110">
        <v>2000</v>
      </c>
    </row>
    <row r="301" spans="2:13" x14ac:dyDescent="0.25">
      <c r="B301" s="8">
        <v>42</v>
      </c>
      <c r="C301" s="12">
        <v>633006</v>
      </c>
      <c r="D301" s="12"/>
      <c r="E301" s="8" t="s">
        <v>27</v>
      </c>
      <c r="F301" s="8"/>
      <c r="G301" s="85">
        <v>925.91</v>
      </c>
      <c r="H301" s="13">
        <v>1700</v>
      </c>
      <c r="K301" s="19">
        <v>2000</v>
      </c>
      <c r="L301" s="19">
        <v>2000</v>
      </c>
      <c r="M301" s="19">
        <v>2000</v>
      </c>
    </row>
    <row r="302" spans="2:13" x14ac:dyDescent="0.25">
      <c r="B302" s="10">
        <v>42</v>
      </c>
      <c r="C302" s="9">
        <v>634</v>
      </c>
      <c r="D302" s="9"/>
      <c r="E302" s="9" t="s">
        <v>31</v>
      </c>
      <c r="F302" s="9"/>
      <c r="G302" s="84">
        <v>273.23</v>
      </c>
      <c r="H302" s="11">
        <v>41</v>
      </c>
      <c r="K302" s="110">
        <v>200</v>
      </c>
      <c r="L302" s="110">
        <v>200</v>
      </c>
      <c r="M302" s="110">
        <v>200</v>
      </c>
    </row>
    <row r="303" spans="2:13" x14ac:dyDescent="0.25">
      <c r="B303" s="8">
        <v>42</v>
      </c>
      <c r="C303" s="12">
        <v>634002</v>
      </c>
      <c r="D303" s="12"/>
      <c r="E303" s="8" t="s">
        <v>32</v>
      </c>
      <c r="F303" s="8"/>
      <c r="G303" s="85">
        <v>273.23</v>
      </c>
      <c r="H303" s="13">
        <v>41</v>
      </c>
      <c r="K303" s="19">
        <v>200</v>
      </c>
      <c r="L303" s="19">
        <v>200</v>
      </c>
      <c r="M303" s="19">
        <v>200</v>
      </c>
    </row>
    <row r="304" spans="2:13" x14ac:dyDescent="0.25">
      <c r="B304" s="10">
        <v>42</v>
      </c>
      <c r="C304" s="9">
        <v>637</v>
      </c>
      <c r="D304" s="9"/>
      <c r="E304" s="9" t="s">
        <v>39</v>
      </c>
      <c r="F304" s="9"/>
      <c r="G304" s="84">
        <v>6675.78</v>
      </c>
      <c r="H304" s="11">
        <v>9241</v>
      </c>
      <c r="K304" s="110">
        <v>13750</v>
      </c>
      <c r="L304" s="110">
        <v>13750</v>
      </c>
      <c r="M304" s="110">
        <v>13750</v>
      </c>
    </row>
    <row r="305" spans="2:13" x14ac:dyDescent="0.25">
      <c r="B305" s="8">
        <v>42</v>
      </c>
      <c r="C305" s="12">
        <v>637002</v>
      </c>
      <c r="D305" s="12"/>
      <c r="E305" s="12" t="s">
        <v>79</v>
      </c>
      <c r="F305" s="12"/>
      <c r="G305" s="85">
        <v>2250</v>
      </c>
      <c r="H305" s="13">
        <v>2550</v>
      </c>
      <c r="K305" s="19">
        <v>5000</v>
      </c>
      <c r="L305" s="19">
        <v>5000</v>
      </c>
      <c r="M305" s="19">
        <v>5000</v>
      </c>
    </row>
    <row r="306" spans="2:13" x14ac:dyDescent="0.25">
      <c r="B306" s="8">
        <v>42</v>
      </c>
      <c r="C306" s="12">
        <v>637004</v>
      </c>
      <c r="D306" s="12"/>
      <c r="E306" s="12" t="s">
        <v>39</v>
      </c>
      <c r="F306" s="12"/>
      <c r="G306" s="85">
        <v>2492.15</v>
      </c>
      <c r="H306" s="13">
        <v>3028.11</v>
      </c>
      <c r="K306" s="19">
        <v>3000</v>
      </c>
      <c r="L306" s="19">
        <v>3000</v>
      </c>
      <c r="M306" s="19">
        <v>3000</v>
      </c>
    </row>
    <row r="307" spans="2:13" x14ac:dyDescent="0.25">
      <c r="B307" s="8">
        <v>42</v>
      </c>
      <c r="C307" s="12">
        <v>637012</v>
      </c>
      <c r="D307" s="12"/>
      <c r="E307" s="12" t="s">
        <v>177</v>
      </c>
      <c r="F307" s="12"/>
      <c r="G307" s="85"/>
      <c r="H307" s="13">
        <v>200</v>
      </c>
      <c r="K307" s="19"/>
      <c r="L307" s="19"/>
      <c r="M307" s="19"/>
    </row>
    <row r="308" spans="2:13" x14ac:dyDescent="0.25">
      <c r="B308" s="8">
        <v>42</v>
      </c>
      <c r="C308" s="12">
        <v>637015</v>
      </c>
      <c r="D308" s="12"/>
      <c r="E308" s="12" t="s">
        <v>133</v>
      </c>
      <c r="F308" s="12"/>
      <c r="G308" s="85">
        <v>240.3</v>
      </c>
      <c r="H308" s="13">
        <v>240.3</v>
      </c>
      <c r="K308" s="19">
        <v>250</v>
      </c>
      <c r="L308" s="19">
        <v>250</v>
      </c>
      <c r="M308" s="19">
        <v>250</v>
      </c>
    </row>
    <row r="309" spans="2:13" x14ac:dyDescent="0.25">
      <c r="B309" s="8">
        <v>42</v>
      </c>
      <c r="C309" s="8">
        <v>937027</v>
      </c>
      <c r="D309" s="8"/>
      <c r="E309" s="8" t="s">
        <v>44</v>
      </c>
      <c r="F309" s="8"/>
      <c r="G309" s="85">
        <v>1485</v>
      </c>
      <c r="H309" s="13">
        <v>3000</v>
      </c>
      <c r="K309" s="19">
        <v>5000</v>
      </c>
      <c r="L309" s="19">
        <v>5000</v>
      </c>
      <c r="M309" s="19">
        <v>5000</v>
      </c>
    </row>
    <row r="310" spans="2:13" x14ac:dyDescent="0.25">
      <c r="B310" s="8">
        <v>42</v>
      </c>
      <c r="C310" s="8">
        <v>637200</v>
      </c>
      <c r="D310" s="8"/>
      <c r="E310" s="8" t="s">
        <v>97</v>
      </c>
      <c r="F310" s="8"/>
      <c r="G310" s="85">
        <v>222.84</v>
      </c>
      <c r="H310" s="13">
        <v>222.84</v>
      </c>
      <c r="K310" s="19">
        <v>500</v>
      </c>
      <c r="L310" s="19">
        <v>500</v>
      </c>
      <c r="M310" s="19">
        <v>500</v>
      </c>
    </row>
    <row r="311" spans="2:13" x14ac:dyDescent="0.25">
      <c r="B311" s="19"/>
      <c r="C311" s="19"/>
      <c r="D311" s="19"/>
      <c r="E311" s="19"/>
      <c r="F311" s="19"/>
      <c r="G311" s="48"/>
      <c r="H311" s="19"/>
      <c r="K311" s="19"/>
      <c r="L311" s="19"/>
      <c r="M311" s="19"/>
    </row>
    <row r="312" spans="2:13" x14ac:dyDescent="0.25">
      <c r="B312" s="19"/>
      <c r="C312" s="19"/>
      <c r="D312" s="19"/>
      <c r="E312" s="19"/>
      <c r="F312" s="19"/>
      <c r="G312" s="19"/>
      <c r="H312" s="19"/>
      <c r="K312" s="19"/>
      <c r="L312" s="19"/>
      <c r="M312" s="19"/>
    </row>
    <row r="315" spans="2:13" x14ac:dyDescent="0.25">
      <c r="C315" s="69" t="s">
        <v>134</v>
      </c>
      <c r="D315" s="69"/>
    </row>
    <row r="318" spans="2:13" x14ac:dyDescent="0.25">
      <c r="B318" s="70" t="s">
        <v>135</v>
      </c>
      <c r="C318" s="71" t="s">
        <v>47</v>
      </c>
      <c r="D318" s="6"/>
      <c r="E318" s="6"/>
      <c r="F318" s="6"/>
      <c r="G318" s="72" t="s">
        <v>98</v>
      </c>
      <c r="H318" s="73"/>
      <c r="K318" s="113" t="s">
        <v>2</v>
      </c>
      <c r="L318" s="113" t="s">
        <v>2</v>
      </c>
      <c r="M318" s="113" t="s">
        <v>2</v>
      </c>
    </row>
    <row r="319" spans="2:13" x14ac:dyDescent="0.25">
      <c r="B319" s="74"/>
      <c r="C319" s="5"/>
      <c r="D319" s="75"/>
      <c r="E319" s="75"/>
      <c r="F319" s="75"/>
      <c r="G319" s="76" t="s">
        <v>100</v>
      </c>
      <c r="H319" s="77"/>
      <c r="K319" s="113">
        <v>2018</v>
      </c>
      <c r="L319" s="113">
        <v>2019</v>
      </c>
      <c r="M319" s="113">
        <v>2020</v>
      </c>
    </row>
    <row r="320" spans="2:13" x14ac:dyDescent="0.25">
      <c r="B320" s="16"/>
      <c r="C320" s="16"/>
      <c r="D320" s="16"/>
      <c r="E320" s="29" t="s">
        <v>132</v>
      </c>
      <c r="F320" s="29"/>
      <c r="G320" s="78">
        <v>11246.95</v>
      </c>
      <c r="H320" s="79">
        <v>21198</v>
      </c>
      <c r="K320" s="114">
        <v>23500</v>
      </c>
      <c r="L320" s="114">
        <v>23500</v>
      </c>
      <c r="M320" s="114">
        <v>23500</v>
      </c>
    </row>
    <row r="321" spans="2:13" x14ac:dyDescent="0.25">
      <c r="B321" s="35">
        <v>42</v>
      </c>
      <c r="C321" s="34">
        <v>212003</v>
      </c>
      <c r="D321" s="34"/>
      <c r="E321" s="35" t="s">
        <v>121</v>
      </c>
      <c r="F321" s="35"/>
      <c r="G321" s="86">
        <v>10420.5</v>
      </c>
      <c r="H321" s="28">
        <v>20000</v>
      </c>
      <c r="K321" s="110">
        <v>22000</v>
      </c>
      <c r="L321" s="110">
        <v>22000</v>
      </c>
      <c r="M321" s="110">
        <v>22000</v>
      </c>
    </row>
    <row r="322" spans="2:13" x14ac:dyDescent="0.25">
      <c r="B322" s="23">
        <v>42</v>
      </c>
      <c r="C322" s="24">
        <v>212003</v>
      </c>
      <c r="D322" s="24" t="s">
        <v>121</v>
      </c>
      <c r="E322" s="23"/>
      <c r="F322" s="23"/>
      <c r="G322" s="87">
        <v>10420.5</v>
      </c>
      <c r="H322" s="25">
        <v>20000</v>
      </c>
      <c r="K322" s="19">
        <v>22000</v>
      </c>
      <c r="L322" s="19">
        <v>22000</v>
      </c>
      <c r="M322" s="19">
        <v>22000</v>
      </c>
    </row>
    <row r="323" spans="2:13" x14ac:dyDescent="0.25">
      <c r="B323" s="88">
        <v>42</v>
      </c>
      <c r="C323" s="89">
        <v>223001</v>
      </c>
      <c r="D323" s="89"/>
      <c r="E323" s="88" t="s">
        <v>111</v>
      </c>
      <c r="F323" s="88"/>
      <c r="G323" s="90">
        <v>826.45</v>
      </c>
      <c r="H323" s="25">
        <v>1198</v>
      </c>
      <c r="K323" s="110">
        <v>1500</v>
      </c>
      <c r="L323" s="110">
        <v>1500</v>
      </c>
      <c r="M323" s="110">
        <v>1500</v>
      </c>
    </row>
    <row r="324" spans="2:13" x14ac:dyDescent="0.25">
      <c r="B324" s="23">
        <v>42</v>
      </c>
      <c r="C324" s="24">
        <v>223001</v>
      </c>
      <c r="D324" s="24" t="s">
        <v>136</v>
      </c>
      <c r="E324" s="23" t="s">
        <v>137</v>
      </c>
      <c r="F324" s="23"/>
      <c r="G324" s="87">
        <v>196.45</v>
      </c>
      <c r="H324" s="25">
        <v>250</v>
      </c>
      <c r="K324" s="19">
        <v>400</v>
      </c>
      <c r="L324" s="19">
        <v>400</v>
      </c>
      <c r="M324" s="19">
        <v>400</v>
      </c>
    </row>
    <row r="325" spans="2:13" x14ac:dyDescent="0.25">
      <c r="B325" s="23">
        <v>42</v>
      </c>
      <c r="C325" s="24">
        <v>223001</v>
      </c>
      <c r="D325" s="24"/>
      <c r="E325" s="82" t="s">
        <v>138</v>
      </c>
      <c r="F325" s="82"/>
      <c r="G325" s="91">
        <v>582</v>
      </c>
      <c r="H325" s="25">
        <v>900</v>
      </c>
      <c r="K325" s="19">
        <v>1000</v>
      </c>
      <c r="L325" s="19">
        <v>1000</v>
      </c>
      <c r="M325" s="19">
        <v>1000</v>
      </c>
    </row>
    <row r="326" spans="2:13" x14ac:dyDescent="0.25">
      <c r="B326" s="23">
        <v>42</v>
      </c>
      <c r="C326" s="23">
        <v>223001</v>
      </c>
      <c r="D326" s="24"/>
      <c r="E326" s="23" t="s">
        <v>111</v>
      </c>
      <c r="F326" s="23"/>
      <c r="G326" s="87">
        <v>48</v>
      </c>
      <c r="H326" s="25">
        <v>48</v>
      </c>
      <c r="K326" s="19">
        <v>100</v>
      </c>
      <c r="L326" s="19">
        <v>100</v>
      </c>
      <c r="M326" s="19">
        <v>100</v>
      </c>
    </row>
    <row r="327" spans="2:13" x14ac:dyDescent="0.25">
      <c r="B327" s="92"/>
      <c r="C327" s="93"/>
      <c r="D327" s="94"/>
      <c r="E327" s="95"/>
      <c r="F327" s="95"/>
      <c r="G327" s="93"/>
      <c r="H327" s="96"/>
      <c r="K327" s="19"/>
      <c r="L327" s="19"/>
      <c r="M327" s="19"/>
    </row>
    <row r="328" spans="2:13" x14ac:dyDescent="0.25">
      <c r="B328" s="75"/>
      <c r="C328" s="75"/>
      <c r="D328" s="53"/>
      <c r="E328" s="75"/>
      <c r="F328" s="75"/>
      <c r="G328" s="97"/>
      <c r="H328" s="98"/>
      <c r="K328" s="113"/>
      <c r="L328" s="113"/>
      <c r="M328" s="113"/>
    </row>
    <row r="329" spans="2:13" x14ac:dyDescent="0.25">
      <c r="B329" s="99"/>
      <c r="C329" s="99"/>
      <c r="D329" s="100"/>
      <c r="E329" s="99"/>
      <c r="F329" s="99"/>
      <c r="G329" s="101"/>
      <c r="H329" s="21"/>
    </row>
    <row r="330" spans="2:13" x14ac:dyDescent="0.25">
      <c r="B330" s="20"/>
      <c r="C330" s="20"/>
      <c r="D330" s="94"/>
      <c r="E330" s="20"/>
      <c r="F330" s="20"/>
      <c r="G330" s="102"/>
      <c r="H330" s="62"/>
    </row>
    <row r="331" spans="2:13" x14ac:dyDescent="0.25">
      <c r="B331" s="20"/>
      <c r="C331" s="20"/>
      <c r="D331" s="94"/>
      <c r="E331" s="20"/>
      <c r="F331" s="20"/>
      <c r="G331" s="20"/>
      <c r="H331" s="20"/>
    </row>
    <row r="332" spans="2:13" ht="20.25" x14ac:dyDescent="0.3">
      <c r="B332" s="103"/>
      <c r="C332" s="104"/>
      <c r="D332" s="105"/>
      <c r="E332" s="104"/>
      <c r="F332" s="104"/>
      <c r="G332" s="99"/>
      <c r="H332" s="21"/>
    </row>
    <row r="333" spans="2:13" ht="20.25" x14ac:dyDescent="0.3">
      <c r="B333" s="20"/>
      <c r="C333" s="104"/>
      <c r="D333" s="106"/>
      <c r="E333" s="20"/>
      <c r="F333" s="20"/>
      <c r="G333" s="20"/>
      <c r="H333" s="62"/>
    </row>
    <row r="334" spans="2:13" x14ac:dyDescent="0.25">
      <c r="B334" s="123"/>
      <c r="C334" s="123"/>
      <c r="D334" s="123"/>
      <c r="E334" s="123"/>
      <c r="F334" s="123"/>
      <c r="G334" s="123"/>
      <c r="H334" s="21"/>
      <c r="I334" s="123"/>
      <c r="J334" s="123"/>
      <c r="K334" s="124"/>
      <c r="L334" s="124"/>
      <c r="M334" s="124"/>
    </row>
    <row r="335" spans="2:13" x14ac:dyDescent="0.25">
      <c r="B335" s="20"/>
      <c r="C335" s="20"/>
      <c r="D335" s="20"/>
      <c r="E335" s="20"/>
      <c r="F335" s="20"/>
      <c r="G335" s="115"/>
      <c r="H335" s="116"/>
      <c r="I335" s="117"/>
      <c r="J335" s="117"/>
      <c r="K335" s="1"/>
      <c r="L335" s="1"/>
      <c r="M335" s="1"/>
    </row>
    <row r="336" spans="2:13" x14ac:dyDescent="0.25">
      <c r="B336" s="20"/>
      <c r="C336" s="20"/>
      <c r="D336" s="20"/>
      <c r="E336" s="20"/>
      <c r="F336" s="20"/>
      <c r="G336" s="115"/>
      <c r="H336" s="116"/>
      <c r="I336" s="118"/>
      <c r="J336" s="118"/>
      <c r="K336" s="1"/>
      <c r="L336" s="1"/>
      <c r="M336" s="1"/>
    </row>
    <row r="337" spans="2:13" x14ac:dyDescent="0.25">
      <c r="B337" s="20"/>
      <c r="C337" s="20"/>
      <c r="D337" s="20"/>
      <c r="E337" s="20"/>
      <c r="F337" s="20"/>
      <c r="G337" s="115"/>
      <c r="H337" s="116"/>
      <c r="I337" s="117"/>
      <c r="J337" s="117"/>
      <c r="K337" s="1"/>
      <c r="L337" s="1"/>
      <c r="M337" s="1"/>
    </row>
    <row r="338" spans="2:13" x14ac:dyDescent="0.25">
      <c r="B338" s="99"/>
      <c r="C338" s="99"/>
      <c r="D338" s="99"/>
      <c r="E338" s="99"/>
      <c r="F338" s="99"/>
      <c r="G338" s="119"/>
      <c r="H338" s="120"/>
      <c r="I338" s="121"/>
      <c r="J338" s="121"/>
      <c r="K338" s="1"/>
      <c r="L338" s="1"/>
      <c r="M338" s="1"/>
    </row>
    <row r="339" spans="2:13" x14ac:dyDescent="0.25">
      <c r="B339" s="20"/>
      <c r="C339" s="20"/>
      <c r="D339" s="20"/>
      <c r="E339" s="20"/>
      <c r="F339" s="20"/>
      <c r="G339" s="122"/>
      <c r="H339" s="62"/>
      <c r="I339" s="1"/>
      <c r="J339" s="1"/>
      <c r="K339" s="1"/>
      <c r="L339" s="1"/>
      <c r="M339" s="1"/>
    </row>
    <row r="340" spans="2:13" x14ac:dyDescent="0.25">
      <c r="B340" s="20"/>
      <c r="C340" s="20"/>
      <c r="D340" s="20"/>
      <c r="E340" s="20"/>
      <c r="F340" s="20"/>
      <c r="G340" s="102"/>
      <c r="H340" s="62"/>
      <c r="I340" s="1"/>
      <c r="J340" s="1"/>
      <c r="K340" s="1"/>
      <c r="L340" s="1"/>
      <c r="M340" s="1"/>
    </row>
    <row r="341" spans="2:13" x14ac:dyDescent="0.25">
      <c r="B341" s="20"/>
      <c r="C341" s="20"/>
      <c r="D341" s="107"/>
      <c r="E341" s="20"/>
      <c r="F341" s="20"/>
      <c r="G341" s="20"/>
      <c r="H341" s="62"/>
    </row>
  </sheetData>
  <pageMargins left="0.7" right="0.7" top="0.75" bottom="0.75" header="0.3" footer="0.3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8"/>
  <sheetViews>
    <sheetView workbookViewId="0">
      <selection activeCell="F61" sqref="F61"/>
    </sheetView>
  </sheetViews>
  <sheetFormatPr defaultRowHeight="15" x14ac:dyDescent="0.25"/>
  <cols>
    <col min="1" max="1" width="12.28515625" bestFit="1" customWidth="1"/>
    <col min="2" max="2" width="27.42578125" customWidth="1"/>
    <col min="3" max="3" width="16.28515625" bestFit="1" customWidth="1"/>
    <col min="4" max="4" width="14.85546875" bestFit="1" customWidth="1"/>
  </cols>
  <sheetData>
    <row r="1" spans="1:4" x14ac:dyDescent="0.25">
      <c r="A1" s="132" t="s">
        <v>179</v>
      </c>
      <c r="B1" s="133"/>
      <c r="C1" s="132"/>
      <c r="D1" s="132"/>
    </row>
    <row r="2" spans="1:4" x14ac:dyDescent="0.25">
      <c r="A2" s="19"/>
      <c r="B2" s="19"/>
      <c r="C2" s="31" t="s">
        <v>143</v>
      </c>
      <c r="D2" s="277" t="s">
        <v>161</v>
      </c>
    </row>
    <row r="3" spans="1:4" ht="21" x14ac:dyDescent="0.35">
      <c r="A3" s="149"/>
      <c r="B3" s="149"/>
      <c r="C3" s="278">
        <v>2015</v>
      </c>
      <c r="D3" s="278">
        <v>2016</v>
      </c>
    </row>
    <row r="4" spans="1:4" ht="15.75" x14ac:dyDescent="0.25">
      <c r="A4" s="268"/>
      <c r="B4" s="268" t="s">
        <v>180</v>
      </c>
      <c r="C4" s="269">
        <f>C6+C7+C9</f>
        <v>266558</v>
      </c>
      <c r="D4" s="269">
        <f t="shared" ref="D4" si="0">D6+D7+D9</f>
        <v>272503.69999999995</v>
      </c>
    </row>
    <row r="5" spans="1:4" ht="15.75" x14ac:dyDescent="0.25">
      <c r="A5" s="139"/>
      <c r="B5" s="139"/>
      <c r="C5" s="270"/>
      <c r="D5" s="270"/>
    </row>
    <row r="6" spans="1:4" ht="15.75" x14ac:dyDescent="0.25">
      <c r="A6" s="141">
        <v>61</v>
      </c>
      <c r="B6" s="141" t="s">
        <v>181</v>
      </c>
      <c r="C6" s="271">
        <v>61883</v>
      </c>
      <c r="D6" s="271">
        <v>76331.14</v>
      </c>
    </row>
    <row r="7" spans="1:4" ht="15.75" x14ac:dyDescent="0.25">
      <c r="A7" s="141">
        <v>62</v>
      </c>
      <c r="B7" s="141" t="s">
        <v>182</v>
      </c>
      <c r="C7" s="271">
        <v>28458</v>
      </c>
      <c r="D7" s="271">
        <v>36603.56</v>
      </c>
    </row>
    <row r="8" spans="1:4" ht="15.75" x14ac:dyDescent="0.25">
      <c r="A8" s="139"/>
      <c r="B8" s="139"/>
      <c r="C8" s="270"/>
      <c r="D8" s="270"/>
    </row>
    <row r="9" spans="1:4" ht="15.75" x14ac:dyDescent="0.25">
      <c r="A9" s="141">
        <v>63</v>
      </c>
      <c r="B9" s="141" t="s">
        <v>19</v>
      </c>
      <c r="C9" s="271">
        <f>C11+C14+C18+C26+C32+C36+C52</f>
        <v>176217</v>
      </c>
      <c r="D9" s="271">
        <f>D11+D14+D18+D26+D32+D36+D52</f>
        <v>159568.99999999997</v>
      </c>
    </row>
    <row r="10" spans="1:4" ht="15.75" x14ac:dyDescent="0.25">
      <c r="A10" s="139"/>
      <c r="B10" s="139"/>
      <c r="C10" s="270"/>
      <c r="D10" s="270"/>
    </row>
    <row r="11" spans="1:4" ht="15.75" x14ac:dyDescent="0.25">
      <c r="A11" s="143">
        <v>631</v>
      </c>
      <c r="B11" s="143" t="s">
        <v>183</v>
      </c>
      <c r="C11" s="279">
        <f t="shared" ref="C11:D11" si="1">SUM(C12:C13)</f>
        <v>0</v>
      </c>
      <c r="D11" s="279">
        <f t="shared" si="1"/>
        <v>631.79999999999995</v>
      </c>
    </row>
    <row r="12" spans="1:4" ht="15.75" x14ac:dyDescent="0.25">
      <c r="A12" s="139">
        <v>631001</v>
      </c>
      <c r="B12" s="139" t="s">
        <v>184</v>
      </c>
      <c r="C12" s="270">
        <v>0</v>
      </c>
      <c r="D12" s="270">
        <v>0</v>
      </c>
    </row>
    <row r="13" spans="1:4" ht="15.75" x14ac:dyDescent="0.25">
      <c r="A13" s="139">
        <v>631002</v>
      </c>
      <c r="B13" s="139" t="s">
        <v>22</v>
      </c>
      <c r="C13" s="270">
        <v>0</v>
      </c>
      <c r="D13" s="270">
        <v>631.79999999999995</v>
      </c>
    </row>
    <row r="14" spans="1:4" ht="15.75" x14ac:dyDescent="0.25">
      <c r="A14" s="143">
        <v>632</v>
      </c>
      <c r="B14" s="143" t="s">
        <v>185</v>
      </c>
      <c r="C14" s="272">
        <f>SUM(C15:C17)</f>
        <v>37209</v>
      </c>
      <c r="D14" s="272">
        <f t="shared" ref="D14" si="2">SUM(D15:D17)</f>
        <v>30132.329999999998</v>
      </c>
    </row>
    <row r="15" spans="1:4" ht="15.75" x14ac:dyDescent="0.25">
      <c r="A15" s="139">
        <v>632001</v>
      </c>
      <c r="B15" s="139" t="s">
        <v>185</v>
      </c>
      <c r="C15" s="270">
        <v>32305</v>
      </c>
      <c r="D15" s="270">
        <v>25715.75</v>
      </c>
    </row>
    <row r="16" spans="1:4" ht="15.75" x14ac:dyDescent="0.25">
      <c r="A16" s="139">
        <v>632002</v>
      </c>
      <c r="B16" s="139" t="s">
        <v>186</v>
      </c>
      <c r="C16" s="270">
        <v>797</v>
      </c>
      <c r="D16" s="270">
        <v>754.69</v>
      </c>
    </row>
    <row r="17" spans="1:4" ht="15.75" x14ac:dyDescent="0.25">
      <c r="A17" s="139">
        <v>632003</v>
      </c>
      <c r="B17" s="139" t="s">
        <v>85</v>
      </c>
      <c r="C17" s="270">
        <v>4107</v>
      </c>
      <c r="D17" s="270">
        <v>3661.89</v>
      </c>
    </row>
    <row r="18" spans="1:4" ht="15.75" x14ac:dyDescent="0.25">
      <c r="A18" s="143">
        <v>633</v>
      </c>
      <c r="B18" s="143" t="s">
        <v>25</v>
      </c>
      <c r="C18" s="272">
        <f>SUM(C19:C25)</f>
        <v>5625</v>
      </c>
      <c r="D18" s="272">
        <f t="shared" ref="D18" si="3">SUM(D19:D25)</f>
        <v>8752.56</v>
      </c>
    </row>
    <row r="19" spans="1:4" ht="15.75" x14ac:dyDescent="0.25">
      <c r="A19" s="139">
        <v>633002</v>
      </c>
      <c r="B19" s="139" t="s">
        <v>26</v>
      </c>
      <c r="C19" s="270">
        <v>0</v>
      </c>
      <c r="D19" s="270">
        <v>0</v>
      </c>
    </row>
    <row r="20" spans="1:4" ht="15.75" x14ac:dyDescent="0.25">
      <c r="A20" s="139">
        <v>633006</v>
      </c>
      <c r="B20" s="139" t="s">
        <v>27</v>
      </c>
      <c r="C20" s="270">
        <v>4675</v>
      </c>
      <c r="D20" s="270">
        <v>6179.26</v>
      </c>
    </row>
    <row r="21" spans="1:4" ht="15.75" x14ac:dyDescent="0.25">
      <c r="A21" s="139">
        <v>633009</v>
      </c>
      <c r="B21" s="139" t="s">
        <v>187</v>
      </c>
      <c r="C21" s="270">
        <v>720</v>
      </c>
      <c r="D21" s="270">
        <v>2471.39</v>
      </c>
    </row>
    <row r="22" spans="1:4" ht="15.75" x14ac:dyDescent="0.25">
      <c r="A22" s="139">
        <v>633010</v>
      </c>
      <c r="B22" s="139" t="s">
        <v>188</v>
      </c>
      <c r="C22" s="270">
        <v>0</v>
      </c>
      <c r="D22" s="270">
        <v>0</v>
      </c>
    </row>
    <row r="23" spans="1:4" ht="15.75" x14ac:dyDescent="0.25">
      <c r="A23" s="139">
        <v>633011</v>
      </c>
      <c r="B23" s="139" t="s">
        <v>189</v>
      </c>
      <c r="C23" s="270">
        <v>0</v>
      </c>
      <c r="D23" s="270">
        <v>57.21</v>
      </c>
    </row>
    <row r="24" spans="1:4" ht="15.75" x14ac:dyDescent="0.25">
      <c r="A24" s="139">
        <v>633013</v>
      </c>
      <c r="B24" s="139" t="s">
        <v>190</v>
      </c>
      <c r="C24" s="270">
        <v>0</v>
      </c>
      <c r="D24" s="270">
        <v>0</v>
      </c>
    </row>
    <row r="25" spans="1:4" ht="15.75" x14ac:dyDescent="0.25">
      <c r="A25" s="139">
        <v>633016</v>
      </c>
      <c r="B25" s="139" t="s">
        <v>30</v>
      </c>
      <c r="C25" s="270">
        <v>230</v>
      </c>
      <c r="D25" s="270">
        <v>44.7</v>
      </c>
    </row>
    <row r="26" spans="1:4" ht="15.75" x14ac:dyDescent="0.25">
      <c r="A26" s="143">
        <v>634</v>
      </c>
      <c r="B26" s="143" t="s">
        <v>31</v>
      </c>
      <c r="C26" s="272">
        <f>SUM(C27:C31)</f>
        <v>707</v>
      </c>
      <c r="D26" s="272">
        <f t="shared" ref="D26" si="4">SUM(D27:D31)</f>
        <v>709.63</v>
      </c>
    </row>
    <row r="27" spans="1:4" ht="15.75" x14ac:dyDescent="0.25">
      <c r="A27" s="139">
        <v>634001</v>
      </c>
      <c r="B27" s="139" t="s">
        <v>191</v>
      </c>
      <c r="C27" s="270">
        <v>565</v>
      </c>
      <c r="D27" s="270">
        <v>427.63</v>
      </c>
    </row>
    <row r="28" spans="1:4" ht="15.75" x14ac:dyDescent="0.25">
      <c r="A28" s="139">
        <v>634002</v>
      </c>
      <c r="B28" s="139" t="s">
        <v>234</v>
      </c>
      <c r="C28" s="270"/>
      <c r="D28" s="270"/>
    </row>
    <row r="29" spans="1:4" ht="15.75" x14ac:dyDescent="0.25">
      <c r="A29" s="139">
        <v>634003</v>
      </c>
      <c r="B29" s="139" t="s">
        <v>192</v>
      </c>
      <c r="C29" s="270">
        <v>0</v>
      </c>
      <c r="D29" s="270">
        <v>0</v>
      </c>
    </row>
    <row r="30" spans="1:4" ht="15.75" x14ac:dyDescent="0.25">
      <c r="A30" s="139">
        <v>634004</v>
      </c>
      <c r="B30" s="139" t="s">
        <v>193</v>
      </c>
      <c r="C30" s="270">
        <v>137</v>
      </c>
      <c r="D30" s="270">
        <v>260</v>
      </c>
    </row>
    <row r="31" spans="1:4" ht="15.75" x14ac:dyDescent="0.25">
      <c r="A31" s="139">
        <v>634005</v>
      </c>
      <c r="B31" s="139" t="s">
        <v>194</v>
      </c>
      <c r="C31" s="270">
        <v>5</v>
      </c>
      <c r="D31" s="270">
        <v>22</v>
      </c>
    </row>
    <row r="32" spans="1:4" ht="15.75" x14ac:dyDescent="0.25">
      <c r="A32" s="143">
        <v>635</v>
      </c>
      <c r="B32" s="143" t="s">
        <v>195</v>
      </c>
      <c r="C32" s="272">
        <f>SUM(C33:C35)</f>
        <v>2750</v>
      </c>
      <c r="D32" s="272">
        <f t="shared" ref="D32" si="5">SUM(D33:D35)</f>
        <v>1528.3</v>
      </c>
    </row>
    <row r="33" spans="1:4" ht="15.75" x14ac:dyDescent="0.25">
      <c r="A33" s="139">
        <v>635002</v>
      </c>
      <c r="B33" s="139" t="s">
        <v>196</v>
      </c>
      <c r="C33" s="270">
        <v>964</v>
      </c>
      <c r="D33" s="270">
        <v>592</v>
      </c>
    </row>
    <row r="34" spans="1:4" ht="15.75" x14ac:dyDescent="0.25">
      <c r="A34" s="139">
        <v>635004</v>
      </c>
      <c r="B34" s="139" t="s">
        <v>197</v>
      </c>
      <c r="C34" s="270">
        <v>1476</v>
      </c>
      <c r="D34" s="270">
        <v>578.29999999999995</v>
      </c>
    </row>
    <row r="35" spans="1:4" ht="15.75" x14ac:dyDescent="0.25">
      <c r="A35" s="139">
        <v>635006</v>
      </c>
      <c r="B35" s="139" t="s">
        <v>198</v>
      </c>
      <c r="C35" s="270">
        <v>310</v>
      </c>
      <c r="D35" s="270">
        <v>358</v>
      </c>
    </row>
    <row r="36" spans="1:4" ht="15.75" x14ac:dyDescent="0.25">
      <c r="A36" s="143">
        <v>637</v>
      </c>
      <c r="B36" s="143" t="s">
        <v>199</v>
      </c>
      <c r="C36" s="272">
        <f>SUM(C37:C51)</f>
        <v>129926</v>
      </c>
      <c r="D36" s="272">
        <f t="shared" ref="D36" si="6">SUM(D37:D51)</f>
        <v>117699.47999999998</v>
      </c>
    </row>
    <row r="37" spans="1:4" ht="15.75" x14ac:dyDescent="0.25">
      <c r="A37" s="139">
        <v>637001</v>
      </c>
      <c r="B37" s="139" t="s">
        <v>200</v>
      </c>
      <c r="C37" s="270">
        <v>357</v>
      </c>
      <c r="D37" s="270">
        <v>801</v>
      </c>
    </row>
    <row r="38" spans="1:4" ht="15.75" x14ac:dyDescent="0.25">
      <c r="A38" s="139">
        <v>637002</v>
      </c>
      <c r="B38" s="139" t="s">
        <v>201</v>
      </c>
      <c r="C38" s="270">
        <v>39895</v>
      </c>
      <c r="D38" s="270">
        <v>31820</v>
      </c>
    </row>
    <row r="39" spans="1:4" ht="15.75" x14ac:dyDescent="0.25">
      <c r="A39" s="139">
        <v>637003</v>
      </c>
      <c r="B39" s="139" t="s">
        <v>202</v>
      </c>
      <c r="C39" s="270">
        <v>71</v>
      </c>
      <c r="D39" s="270">
        <v>0</v>
      </c>
    </row>
    <row r="40" spans="1:4" ht="15.75" x14ac:dyDescent="0.25">
      <c r="A40" s="139">
        <v>637004</v>
      </c>
      <c r="B40" s="139" t="s">
        <v>56</v>
      </c>
      <c r="C40" s="270">
        <v>72636</v>
      </c>
      <c r="D40" s="270">
        <v>61375.22</v>
      </c>
    </row>
    <row r="41" spans="1:4" ht="15.75" x14ac:dyDescent="0.25">
      <c r="A41" s="139">
        <v>637005</v>
      </c>
      <c r="B41" s="139" t="s">
        <v>203</v>
      </c>
      <c r="C41" s="270">
        <v>0</v>
      </c>
      <c r="D41" s="270">
        <v>0</v>
      </c>
    </row>
    <row r="42" spans="1:4" ht="15.75" x14ac:dyDescent="0.25">
      <c r="A42" s="144">
        <v>637007</v>
      </c>
      <c r="B42" s="139" t="s">
        <v>20</v>
      </c>
      <c r="C42" s="270">
        <v>0</v>
      </c>
      <c r="D42" s="270">
        <v>4.5599999999999996</v>
      </c>
    </row>
    <row r="43" spans="1:4" ht="15.75" x14ac:dyDescent="0.25">
      <c r="A43" s="144">
        <v>637012</v>
      </c>
      <c r="B43" s="139" t="s">
        <v>204</v>
      </c>
      <c r="C43" s="270">
        <v>3713</v>
      </c>
      <c r="D43" s="270">
        <v>955.76</v>
      </c>
    </row>
    <row r="44" spans="1:4" ht="15.75" x14ac:dyDescent="0.25">
      <c r="A44" s="144">
        <v>637014</v>
      </c>
      <c r="B44" s="139" t="s">
        <v>42</v>
      </c>
      <c r="C44" s="270">
        <v>4027</v>
      </c>
      <c r="D44" s="270">
        <v>3818.87</v>
      </c>
    </row>
    <row r="45" spans="1:4" ht="15.75" x14ac:dyDescent="0.25">
      <c r="A45" s="144">
        <v>637015</v>
      </c>
      <c r="B45" s="139" t="s">
        <v>192</v>
      </c>
      <c r="C45" s="270">
        <v>696</v>
      </c>
      <c r="D45" s="270">
        <v>696.52</v>
      </c>
    </row>
    <row r="46" spans="1:4" ht="15.75" x14ac:dyDescent="0.25">
      <c r="A46" s="144">
        <v>637016</v>
      </c>
      <c r="B46" s="139" t="s">
        <v>205</v>
      </c>
      <c r="C46" s="270">
        <v>678</v>
      </c>
      <c r="D46" s="270">
        <v>621.80999999999995</v>
      </c>
    </row>
    <row r="47" spans="1:4" ht="15.75" x14ac:dyDescent="0.25">
      <c r="A47" s="144">
        <v>637023</v>
      </c>
      <c r="B47" s="139" t="s">
        <v>206</v>
      </c>
      <c r="C47" s="270">
        <v>0</v>
      </c>
      <c r="D47" s="270">
        <v>2.5</v>
      </c>
    </row>
    <row r="48" spans="1:4" ht="15.75" x14ac:dyDescent="0.25">
      <c r="A48" s="144">
        <v>637027</v>
      </c>
      <c r="B48" s="139" t="s">
        <v>44</v>
      </c>
      <c r="C48" s="270">
        <v>7639</v>
      </c>
      <c r="D48" s="270">
        <v>13635.06</v>
      </c>
    </row>
    <row r="49" spans="1:4" ht="15.75" x14ac:dyDescent="0.25">
      <c r="A49" s="144">
        <v>637031</v>
      </c>
      <c r="B49" s="139" t="s">
        <v>171</v>
      </c>
      <c r="C49" s="270">
        <v>214</v>
      </c>
      <c r="D49" s="270">
        <v>66.45</v>
      </c>
    </row>
    <row r="50" spans="1:4" ht="15.75" x14ac:dyDescent="0.25">
      <c r="A50" s="144">
        <v>637032</v>
      </c>
      <c r="B50" s="139" t="s">
        <v>207</v>
      </c>
      <c r="C50" s="270">
        <v>0</v>
      </c>
      <c r="D50" s="270">
        <v>3901.73</v>
      </c>
    </row>
    <row r="51" spans="1:4" ht="15.75" x14ac:dyDescent="0.25">
      <c r="A51" s="144">
        <v>637035</v>
      </c>
      <c r="B51" s="139" t="s">
        <v>235</v>
      </c>
      <c r="C51" s="270"/>
      <c r="D51" s="270"/>
    </row>
    <row r="52" spans="1:4" ht="15.75" x14ac:dyDescent="0.25">
      <c r="A52" s="143">
        <v>642</v>
      </c>
      <c r="B52" s="143" t="s">
        <v>208</v>
      </c>
      <c r="C52" s="272">
        <f>SUM(C53)</f>
        <v>0</v>
      </c>
      <c r="D52" s="272">
        <f t="shared" ref="D52" si="7">SUM(D53)</f>
        <v>114.9</v>
      </c>
    </row>
    <row r="53" spans="1:4" ht="15.75" x14ac:dyDescent="0.25">
      <c r="A53" s="139">
        <v>642015</v>
      </c>
      <c r="B53" s="139" t="s">
        <v>209</v>
      </c>
      <c r="C53" s="270">
        <v>0</v>
      </c>
      <c r="D53" s="270">
        <v>114.9</v>
      </c>
    </row>
    <row r="54" spans="1:4" ht="15.75" x14ac:dyDescent="0.25">
      <c r="A54" s="139"/>
      <c r="B54" s="139"/>
      <c r="C54" s="270"/>
      <c r="D54" s="270"/>
    </row>
    <row r="55" spans="1:4" ht="21" x14ac:dyDescent="0.35">
      <c r="A55" s="146"/>
      <c r="B55" s="146"/>
      <c r="C55" s="274"/>
      <c r="D55" s="274"/>
    </row>
    <row r="56" spans="1:4" ht="21" x14ac:dyDescent="0.35">
      <c r="A56" s="146"/>
      <c r="B56" s="146"/>
      <c r="C56" s="274"/>
      <c r="D56" s="274"/>
    </row>
    <row r="57" spans="1:4" ht="21" x14ac:dyDescent="0.35">
      <c r="A57" s="146"/>
      <c r="B57" s="146"/>
      <c r="C57" s="274"/>
      <c r="D57" s="274"/>
    </row>
    <row r="58" spans="1:4" ht="21" x14ac:dyDescent="0.35">
      <c r="A58" s="149" t="s">
        <v>98</v>
      </c>
      <c r="B58" s="149"/>
      <c r="C58" s="280" t="s">
        <v>210</v>
      </c>
      <c r="D58" s="280" t="s">
        <v>161</v>
      </c>
    </row>
    <row r="59" spans="1:4" ht="15.75" x14ac:dyDescent="0.25">
      <c r="A59" s="139"/>
      <c r="B59" s="139"/>
      <c r="C59" s="278">
        <v>2015</v>
      </c>
      <c r="D59" s="278">
        <v>2016</v>
      </c>
    </row>
    <row r="60" spans="1:4" ht="15.75" x14ac:dyDescent="0.25">
      <c r="A60" s="137"/>
      <c r="B60" s="281" t="s">
        <v>180</v>
      </c>
      <c r="C60" s="282">
        <v>276805</v>
      </c>
      <c r="D60" s="282">
        <v>278180.17</v>
      </c>
    </row>
    <row r="61" spans="1:4" ht="15.75" x14ac:dyDescent="0.25">
      <c r="A61" s="139"/>
      <c r="B61" s="139"/>
      <c r="C61" s="270"/>
      <c r="D61" s="270"/>
    </row>
    <row r="62" spans="1:4" ht="15.75" x14ac:dyDescent="0.25">
      <c r="A62" s="141">
        <v>212</v>
      </c>
      <c r="B62" s="141" t="s">
        <v>211</v>
      </c>
      <c r="C62" s="271">
        <v>95194</v>
      </c>
      <c r="D62" s="271">
        <v>29746.48</v>
      </c>
    </row>
    <row r="63" spans="1:4" ht="15.75" x14ac:dyDescent="0.25">
      <c r="A63" s="139">
        <v>212003</v>
      </c>
      <c r="B63" s="139" t="s">
        <v>211</v>
      </c>
      <c r="C63" s="270">
        <v>95194</v>
      </c>
      <c r="D63" s="270">
        <v>29746.48</v>
      </c>
    </row>
    <row r="64" spans="1:4" ht="15.75" x14ac:dyDescent="0.25">
      <c r="A64" s="141">
        <v>223</v>
      </c>
      <c r="B64" s="141" t="s">
        <v>212</v>
      </c>
      <c r="C64" s="271">
        <v>28308</v>
      </c>
      <c r="D64" s="271">
        <v>31510.76</v>
      </c>
    </row>
    <row r="65" spans="1:4" ht="15.75" x14ac:dyDescent="0.25">
      <c r="A65" s="139">
        <v>223001</v>
      </c>
      <c r="B65" s="139" t="s">
        <v>213</v>
      </c>
      <c r="C65" s="270">
        <v>17978</v>
      </c>
      <c r="D65" s="270">
        <v>23129.86</v>
      </c>
    </row>
    <row r="66" spans="1:4" ht="15.75" x14ac:dyDescent="0.25">
      <c r="A66" s="139">
        <v>223001</v>
      </c>
      <c r="B66" s="139" t="s">
        <v>146</v>
      </c>
      <c r="C66" s="270">
        <v>1432</v>
      </c>
      <c r="D66" s="270">
        <v>1471.3</v>
      </c>
    </row>
    <row r="67" spans="1:4" ht="15.75" x14ac:dyDescent="0.25">
      <c r="A67" s="139">
        <v>223001</v>
      </c>
      <c r="B67" s="139" t="s">
        <v>214</v>
      </c>
      <c r="C67" s="270">
        <v>8898</v>
      </c>
      <c r="D67" s="270">
        <v>6559.6</v>
      </c>
    </row>
    <row r="68" spans="1:4" ht="15.75" x14ac:dyDescent="0.25">
      <c r="A68" s="139">
        <v>223001</v>
      </c>
      <c r="B68" s="139" t="s">
        <v>215</v>
      </c>
      <c r="C68" s="270">
        <v>0</v>
      </c>
      <c r="D68" s="270">
        <v>350</v>
      </c>
    </row>
    <row r="69" spans="1:4" ht="15.75" x14ac:dyDescent="0.25">
      <c r="A69" s="141">
        <v>292</v>
      </c>
      <c r="B69" s="141" t="s">
        <v>216</v>
      </c>
      <c r="C69" s="271"/>
      <c r="D69" s="271">
        <v>350.93</v>
      </c>
    </row>
    <row r="70" spans="1:4" ht="15.75" x14ac:dyDescent="0.25">
      <c r="A70" s="141">
        <v>312</v>
      </c>
      <c r="B70" s="141" t="s">
        <v>217</v>
      </c>
      <c r="C70" s="271">
        <v>153303</v>
      </c>
      <c r="D70" s="271">
        <v>216572</v>
      </c>
    </row>
    <row r="71" spans="1:4" ht="15.75" x14ac:dyDescent="0.25">
      <c r="A71" s="139">
        <v>312007</v>
      </c>
      <c r="B71" s="139" t="s">
        <v>218</v>
      </c>
      <c r="C71" s="270">
        <v>153303</v>
      </c>
      <c r="D71" s="270">
        <v>216572</v>
      </c>
    </row>
    <row r="72" spans="1:4" ht="15.75" x14ac:dyDescent="0.25">
      <c r="A72" s="139">
        <v>312007</v>
      </c>
      <c r="B72" s="139" t="s">
        <v>219</v>
      </c>
      <c r="C72" s="270">
        <v>0</v>
      </c>
      <c r="D72" s="270">
        <v>0</v>
      </c>
    </row>
    <row r="73" spans="1:4" ht="15.75" x14ac:dyDescent="0.25">
      <c r="A73" s="139"/>
      <c r="B73" s="139"/>
      <c r="C73" s="270"/>
      <c r="D73" s="270"/>
    </row>
    <row r="74" spans="1:4" ht="15.75" x14ac:dyDescent="0.25">
      <c r="A74" s="139"/>
      <c r="B74" s="139"/>
      <c r="C74" s="270"/>
      <c r="D74" s="270"/>
    </row>
    <row r="75" spans="1:4" ht="15.75" x14ac:dyDescent="0.25">
      <c r="A75" s="145">
        <v>312001</v>
      </c>
      <c r="B75" s="145" t="s">
        <v>220</v>
      </c>
      <c r="C75" s="273"/>
      <c r="D75" s="273">
        <v>3000</v>
      </c>
    </row>
    <row r="76" spans="1:4" ht="15.75" x14ac:dyDescent="0.25">
      <c r="A76" s="145">
        <v>312008</v>
      </c>
      <c r="B76" s="145" t="s">
        <v>221</v>
      </c>
      <c r="C76" s="273"/>
      <c r="D76" s="273">
        <v>3000</v>
      </c>
    </row>
    <row r="77" spans="1:4" ht="21" x14ac:dyDescent="0.35">
      <c r="A77" s="149"/>
      <c r="B77" s="149"/>
      <c r="C77" s="275"/>
      <c r="D77" s="275"/>
    </row>
    <row r="78" spans="1:4" ht="21" x14ac:dyDescent="0.35">
      <c r="A78" s="149"/>
      <c r="B78" s="149"/>
      <c r="C78" s="275"/>
      <c r="D78" s="275"/>
    </row>
    <row r="79" spans="1:4" ht="21" x14ac:dyDescent="0.35">
      <c r="A79" s="149"/>
      <c r="B79" s="149"/>
      <c r="C79" s="275"/>
      <c r="D79" s="275"/>
    </row>
    <row r="80" spans="1:4" ht="21" x14ac:dyDescent="0.35">
      <c r="A80" s="146"/>
      <c r="B80" s="146"/>
      <c r="C80" s="274"/>
      <c r="D80" s="274"/>
    </row>
    <row r="81" spans="1:4" ht="21" x14ac:dyDescent="0.35">
      <c r="A81" s="146"/>
      <c r="B81" s="146"/>
      <c r="C81" s="274"/>
      <c r="D81" s="274"/>
    </row>
    <row r="82" spans="1:4" ht="21" x14ac:dyDescent="0.35">
      <c r="A82" s="146"/>
      <c r="B82" s="146"/>
      <c r="C82" s="274"/>
      <c r="D82" s="274"/>
    </row>
    <row r="83" spans="1:4" ht="21" x14ac:dyDescent="0.35">
      <c r="A83" s="147" t="s">
        <v>132</v>
      </c>
      <c r="B83" s="149"/>
      <c r="C83" s="275"/>
      <c r="D83" s="274"/>
    </row>
    <row r="84" spans="1:4" ht="21" x14ac:dyDescent="0.35">
      <c r="A84" s="150"/>
      <c r="B84" s="149"/>
      <c r="C84" s="275"/>
      <c r="D84" s="274"/>
    </row>
    <row r="85" spans="1:4" ht="21" x14ac:dyDescent="0.35">
      <c r="A85" s="134" t="s">
        <v>98</v>
      </c>
      <c r="B85" s="149" t="s">
        <v>222</v>
      </c>
      <c r="C85" s="275"/>
      <c r="D85" s="274"/>
    </row>
    <row r="86" spans="1:4" ht="21" x14ac:dyDescent="0.35">
      <c r="A86" s="136" t="s">
        <v>180</v>
      </c>
      <c r="B86" s="137"/>
      <c r="C86" s="275">
        <v>22408.05</v>
      </c>
      <c r="D86" s="274"/>
    </row>
    <row r="87" spans="1:4" ht="21" x14ac:dyDescent="0.35">
      <c r="A87" s="151"/>
      <c r="B87" s="139"/>
      <c r="C87" s="275"/>
      <c r="D87" s="274"/>
    </row>
    <row r="88" spans="1:4" ht="21" x14ac:dyDescent="0.35">
      <c r="A88" s="142" t="s">
        <v>121</v>
      </c>
      <c r="B88" s="143"/>
      <c r="C88" s="275">
        <v>21404.25</v>
      </c>
      <c r="D88" s="274"/>
    </row>
    <row r="89" spans="1:4" ht="21" x14ac:dyDescent="0.35">
      <c r="A89" s="152" t="s">
        <v>121</v>
      </c>
      <c r="B89" s="139"/>
      <c r="C89" s="275">
        <v>21404.25</v>
      </c>
      <c r="D89" s="274"/>
    </row>
    <row r="90" spans="1:4" ht="21" x14ac:dyDescent="0.35">
      <c r="A90" s="138"/>
      <c r="B90" s="139"/>
      <c r="C90" s="275"/>
      <c r="D90" s="274"/>
    </row>
    <row r="91" spans="1:4" ht="21" x14ac:dyDescent="0.35">
      <c r="A91" s="153" t="s">
        <v>223</v>
      </c>
      <c r="B91" s="143"/>
      <c r="C91" s="276">
        <v>1003.8</v>
      </c>
      <c r="D91" s="274"/>
    </row>
    <row r="92" spans="1:4" ht="21" x14ac:dyDescent="0.35">
      <c r="A92" s="148" t="s">
        <v>223</v>
      </c>
      <c r="B92" s="139"/>
      <c r="C92" s="276">
        <v>1003.8</v>
      </c>
      <c r="D92" s="274"/>
    </row>
    <row r="93" spans="1:4" ht="21" x14ac:dyDescent="0.35">
      <c r="A93" s="154"/>
      <c r="B93" s="154"/>
      <c r="C93" s="146"/>
      <c r="D93" s="146"/>
    </row>
    <row r="94" spans="1:4" ht="21" x14ac:dyDescent="0.35">
      <c r="A94" s="154"/>
      <c r="B94" s="154"/>
      <c r="C94" s="146"/>
      <c r="D94" s="146"/>
    </row>
    <row r="95" spans="1:4" ht="21" x14ac:dyDescent="0.35">
      <c r="A95" s="146"/>
      <c r="B95" s="146"/>
      <c r="C95" s="146"/>
      <c r="D95" s="146"/>
    </row>
    <row r="96" spans="1:4" ht="21" x14ac:dyDescent="0.35">
      <c r="A96" s="155" t="s">
        <v>132</v>
      </c>
      <c r="B96" s="156"/>
      <c r="C96" s="146"/>
      <c r="D96" s="146"/>
    </row>
    <row r="97" spans="1:4" ht="21" x14ac:dyDescent="0.35">
      <c r="A97" s="157"/>
      <c r="B97" s="158"/>
      <c r="C97" s="146"/>
      <c r="D97" s="146"/>
    </row>
    <row r="98" spans="1:4" ht="21" x14ac:dyDescent="0.35">
      <c r="A98" s="159" t="s">
        <v>224</v>
      </c>
      <c r="B98" s="160" t="s">
        <v>225</v>
      </c>
      <c r="C98" s="146"/>
      <c r="D98" s="146"/>
    </row>
    <row r="99" spans="1:4" ht="21" x14ac:dyDescent="0.35">
      <c r="A99" s="161" t="s">
        <v>180</v>
      </c>
      <c r="B99" s="162">
        <v>19941.830000000002</v>
      </c>
      <c r="C99" s="146"/>
      <c r="D99" s="146"/>
    </row>
    <row r="100" spans="1:4" ht="21" x14ac:dyDescent="0.35">
      <c r="A100" s="139" t="s">
        <v>226</v>
      </c>
      <c r="B100" s="139">
        <v>1312.43</v>
      </c>
      <c r="C100" s="146"/>
      <c r="D100" s="146"/>
    </row>
    <row r="101" spans="1:4" ht="21" x14ac:dyDescent="0.35">
      <c r="A101" s="139" t="s">
        <v>152</v>
      </c>
      <c r="B101" s="139">
        <v>2248.35</v>
      </c>
      <c r="C101" s="146"/>
      <c r="D101" s="146"/>
    </row>
    <row r="102" spans="1:4" ht="21" x14ac:dyDescent="0.35">
      <c r="A102" s="139" t="s">
        <v>227</v>
      </c>
      <c r="B102" s="140">
        <v>6.8</v>
      </c>
      <c r="C102" s="146"/>
      <c r="D102" s="146"/>
    </row>
    <row r="103" spans="1:4" ht="21" x14ac:dyDescent="0.35">
      <c r="A103" s="139" t="s">
        <v>25</v>
      </c>
      <c r="B103" s="139">
        <v>1013.07</v>
      </c>
      <c r="C103" s="146"/>
      <c r="D103" s="146"/>
    </row>
    <row r="104" spans="1:4" ht="21" x14ac:dyDescent="0.35">
      <c r="A104" s="139" t="s">
        <v>189</v>
      </c>
      <c r="B104" s="139">
        <v>28.18</v>
      </c>
      <c r="C104" s="146"/>
      <c r="D104" s="146"/>
    </row>
    <row r="105" spans="1:4" ht="21" x14ac:dyDescent="0.35">
      <c r="A105" s="139" t="s">
        <v>228</v>
      </c>
      <c r="B105" s="140">
        <v>195</v>
      </c>
      <c r="C105" s="146"/>
      <c r="D105" s="146"/>
    </row>
    <row r="106" spans="1:4" ht="21" x14ac:dyDescent="0.35">
      <c r="A106" s="139" t="s">
        <v>229</v>
      </c>
      <c r="B106" s="139">
        <v>646.25</v>
      </c>
      <c r="C106" s="146"/>
      <c r="D106" s="146"/>
    </row>
    <row r="107" spans="1:4" ht="21" x14ac:dyDescent="0.35">
      <c r="A107" s="139" t="s">
        <v>34</v>
      </c>
      <c r="B107" s="139">
        <v>287.25</v>
      </c>
      <c r="C107" s="146"/>
      <c r="D107" s="146"/>
    </row>
    <row r="108" spans="1:4" ht="21" x14ac:dyDescent="0.35">
      <c r="A108" s="139" t="s">
        <v>177</v>
      </c>
      <c r="B108" s="139">
        <v>64.5</v>
      </c>
      <c r="C108" s="146"/>
      <c r="D108" s="146"/>
    </row>
    <row r="109" spans="1:4" ht="21" x14ac:dyDescent="0.35">
      <c r="A109" s="139" t="s">
        <v>230</v>
      </c>
      <c r="B109" s="140">
        <v>36</v>
      </c>
      <c r="C109" s="146"/>
      <c r="D109" s="146"/>
    </row>
    <row r="110" spans="1:4" ht="21" x14ac:dyDescent="0.35">
      <c r="A110" s="139" t="s">
        <v>201</v>
      </c>
      <c r="B110" s="139">
        <v>6320.24</v>
      </c>
      <c r="C110" s="146"/>
      <c r="D110" s="146"/>
    </row>
    <row r="111" spans="1:4" ht="21" x14ac:dyDescent="0.35">
      <c r="A111" s="139" t="s">
        <v>39</v>
      </c>
      <c r="B111" s="139">
        <v>3702.13</v>
      </c>
      <c r="C111" s="146"/>
      <c r="D111" s="146"/>
    </row>
    <row r="112" spans="1:4" ht="21" x14ac:dyDescent="0.35">
      <c r="A112" s="139" t="s">
        <v>177</v>
      </c>
      <c r="B112" s="140">
        <v>320.5</v>
      </c>
      <c r="C112" s="146"/>
      <c r="D112" s="146"/>
    </row>
    <row r="113" spans="1:4" ht="21" x14ac:dyDescent="0.35">
      <c r="A113" s="139" t="s">
        <v>231</v>
      </c>
      <c r="B113" s="140">
        <v>54</v>
      </c>
      <c r="C113" s="146"/>
      <c r="D113" s="146"/>
    </row>
    <row r="114" spans="1:4" ht="21" x14ac:dyDescent="0.35">
      <c r="A114" s="139" t="s">
        <v>232</v>
      </c>
      <c r="B114" s="139">
        <v>3540.93</v>
      </c>
      <c r="C114" s="146"/>
      <c r="D114" s="146"/>
    </row>
    <row r="115" spans="1:4" ht="21" x14ac:dyDescent="0.35">
      <c r="A115" s="139" t="s">
        <v>233</v>
      </c>
      <c r="B115" s="140">
        <v>166.2</v>
      </c>
      <c r="C115" s="146"/>
      <c r="D115" s="146"/>
    </row>
    <row r="116" spans="1:4" ht="21" x14ac:dyDescent="0.35">
      <c r="A116" s="139"/>
      <c r="B116" s="139"/>
      <c r="C116" s="146"/>
      <c r="D116" s="146"/>
    </row>
    <row r="117" spans="1:4" ht="21" x14ac:dyDescent="0.35">
      <c r="A117" s="146"/>
      <c r="B117" s="146"/>
      <c r="C117" s="146"/>
      <c r="D117" s="146"/>
    </row>
    <row r="118" spans="1:4" ht="21" x14ac:dyDescent="0.35">
      <c r="A118" s="146"/>
      <c r="B118" s="146"/>
      <c r="C118" s="146"/>
      <c r="D118" s="146"/>
    </row>
    <row r="119" spans="1:4" ht="21" x14ac:dyDescent="0.35">
      <c r="A119" s="135"/>
      <c r="B119" s="135"/>
      <c r="C119" s="135"/>
      <c r="D119" s="163"/>
    </row>
    <row r="120" spans="1:4" ht="21" x14ac:dyDescent="0.35">
      <c r="A120" s="135"/>
      <c r="B120" s="135"/>
      <c r="C120" s="135"/>
      <c r="D120" s="163"/>
    </row>
    <row r="121" spans="1:4" ht="21" x14ac:dyDescent="0.35">
      <c r="A121" s="135"/>
      <c r="B121" s="135"/>
      <c r="C121" s="135"/>
      <c r="D121" s="163"/>
    </row>
    <row r="122" spans="1:4" ht="21" x14ac:dyDescent="0.35">
      <c r="A122" s="135"/>
      <c r="B122" s="135"/>
      <c r="C122" s="135"/>
      <c r="D122" s="163"/>
    </row>
    <row r="123" spans="1:4" ht="21" x14ac:dyDescent="0.35">
      <c r="A123" s="135"/>
      <c r="B123" s="135"/>
      <c r="C123" s="135"/>
      <c r="D123" s="163"/>
    </row>
    <row r="124" spans="1:4" ht="21" x14ac:dyDescent="0.35">
      <c r="A124" s="135"/>
      <c r="B124" s="135"/>
      <c r="C124" s="135"/>
      <c r="D124" s="163"/>
    </row>
    <row r="125" spans="1:4" ht="21" x14ac:dyDescent="0.35">
      <c r="A125" s="135"/>
      <c r="B125" s="135"/>
      <c r="C125" s="135"/>
      <c r="D125" s="163"/>
    </row>
    <row r="126" spans="1:4" ht="21" x14ac:dyDescent="0.35">
      <c r="A126" s="135"/>
      <c r="B126" s="135"/>
      <c r="C126" s="135"/>
      <c r="D126" s="163"/>
    </row>
    <row r="127" spans="1:4" ht="21" x14ac:dyDescent="0.35">
      <c r="A127" s="135"/>
      <c r="B127" s="135"/>
      <c r="C127" s="135"/>
      <c r="D127" s="163"/>
    </row>
    <row r="128" spans="1:4" ht="21" x14ac:dyDescent="0.35">
      <c r="A128" s="135"/>
      <c r="B128" s="135"/>
      <c r="C128" s="135"/>
      <c r="D128" s="163"/>
    </row>
    <row r="129" spans="1:4" ht="21" x14ac:dyDescent="0.35">
      <c r="A129" s="135"/>
      <c r="B129" s="135"/>
      <c r="C129" s="135"/>
      <c r="D129" s="163"/>
    </row>
    <row r="130" spans="1:4" ht="21" x14ac:dyDescent="0.35">
      <c r="A130" s="135"/>
      <c r="B130" s="135"/>
      <c r="C130" s="135"/>
      <c r="D130" s="163"/>
    </row>
    <row r="131" spans="1:4" ht="21" x14ac:dyDescent="0.35">
      <c r="A131" s="146"/>
      <c r="B131" s="146"/>
      <c r="C131" s="146"/>
      <c r="D131" s="146"/>
    </row>
    <row r="132" spans="1:4" ht="21" x14ac:dyDescent="0.35">
      <c r="A132" s="146"/>
      <c r="B132" s="146"/>
      <c r="C132" s="146"/>
      <c r="D132" s="146"/>
    </row>
    <row r="133" spans="1:4" ht="21" x14ac:dyDescent="0.35">
      <c r="A133" s="146"/>
      <c r="B133" s="146"/>
      <c r="C133" s="146"/>
      <c r="D133" s="146"/>
    </row>
    <row r="134" spans="1:4" ht="21" x14ac:dyDescent="0.35">
      <c r="A134" s="146"/>
      <c r="B134" s="146"/>
      <c r="C134" s="146"/>
      <c r="D134" s="146"/>
    </row>
    <row r="135" spans="1:4" ht="21" x14ac:dyDescent="0.35">
      <c r="A135" s="146"/>
      <c r="B135" s="146"/>
      <c r="C135" s="146"/>
      <c r="D135" s="146"/>
    </row>
    <row r="136" spans="1:4" ht="21" x14ac:dyDescent="0.35">
      <c r="A136" s="146"/>
      <c r="B136" s="146"/>
      <c r="C136" s="146"/>
      <c r="D136" s="146"/>
    </row>
    <row r="137" spans="1:4" ht="21" x14ac:dyDescent="0.35">
      <c r="A137" s="146"/>
      <c r="B137" s="146"/>
      <c r="C137" s="146"/>
      <c r="D137" s="146"/>
    </row>
    <row r="138" spans="1:4" ht="21" x14ac:dyDescent="0.35">
      <c r="A138" s="146"/>
      <c r="B138" s="146"/>
      <c r="C138" s="146"/>
      <c r="D138" s="1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Rozpocet</vt:lpstr>
      <vt:lpstr>roky 2015_2016</vt:lpstr>
      <vt:lpstr>Rozpocet!Oblasť_tlače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Kamrlová Milada</dc:creator>
  <cp:lastModifiedBy>Kapasova Silvia</cp:lastModifiedBy>
  <cp:lastPrinted>2017-12-06T16:08:36Z</cp:lastPrinted>
  <dcterms:created xsi:type="dcterms:W3CDTF">2017-08-03T10:17:45Z</dcterms:created>
  <dcterms:modified xsi:type="dcterms:W3CDTF">2017-12-08T09:48:10Z</dcterms:modified>
</cp:coreProperties>
</file>