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2435" tabRatio="227" activeTab="0"/>
  </bookViews>
  <sheets>
    <sheet name="Príjmy" sheetId="1" r:id="rId1"/>
    <sheet name="Výdavky" sheetId="2" r:id="rId2"/>
  </sheets>
  <definedNames>
    <definedName name="_xlnm.Print_Area" localSheetId="0">'Príjmy'!$A$1:$I$64</definedName>
    <definedName name="_xlnm.Print_Area" localSheetId="1">'Výdavky'!$A$1:$J$227</definedName>
    <definedName name="Obyv1">#REF!</definedName>
    <definedName name="Obyv2">#REF!</definedName>
    <definedName name="Obyv3">#REF!</definedName>
    <definedName name="Obyv4">#REF!</definedName>
    <definedName name="Obyv5">#REF!</definedName>
    <definedName name="Obyv6">#REF!</definedName>
    <definedName name="Obyv7">#REF!</definedName>
    <definedName name="PRIJEM">#REF!</definedName>
    <definedName name="suma1">#REF!</definedName>
    <definedName name="suma2">#REF!</definedName>
    <definedName name="suma3">#REF!</definedName>
    <definedName name="suma4">#REF!</definedName>
    <definedName name="suma5">#REF!</definedName>
    <definedName name="suma6">#REF!</definedName>
    <definedName name="suma7">#REF!</definedName>
    <definedName name="VYD_1">#REF!</definedName>
    <definedName name="VYD_2">#REF!</definedName>
    <definedName name="VYD_3">#REF!</definedName>
  </definedNames>
  <calcPr fullCalcOnLoad="1"/>
</workbook>
</file>

<file path=xl/sharedStrings.xml><?xml version="1.0" encoding="utf-8"?>
<sst xmlns="http://schemas.openxmlformats.org/spreadsheetml/2006/main" count="269" uniqueCount="219">
  <si>
    <t>Bežné výdavky spolu</t>
  </si>
  <si>
    <t>Kapitálové výdavky spolu</t>
  </si>
  <si>
    <t xml:space="preserve">Bežné príjmy </t>
  </si>
  <si>
    <t>Daňové príjmy - dane z príjmov, dane z majetku</t>
  </si>
  <si>
    <t>Výnos dane z príjmov poukázany územnej samospráve</t>
  </si>
  <si>
    <t>Daň z pozemkov</t>
  </si>
  <si>
    <t>Daň zo stavieb</t>
  </si>
  <si>
    <t>Daň z bytov</t>
  </si>
  <si>
    <t>Daňové príjmy -miestne dane</t>
  </si>
  <si>
    <t>133 001</t>
  </si>
  <si>
    <t>Za psa</t>
  </si>
  <si>
    <t>133 006</t>
  </si>
  <si>
    <t>Za ubytovanie</t>
  </si>
  <si>
    <t>133 013</t>
  </si>
  <si>
    <t>Za komunálne odpady a drobné stavebné odpady</t>
  </si>
  <si>
    <t>Za užívamie verejného priestranstva</t>
  </si>
  <si>
    <t>Nedaňové príjmy - príjmy z podnikania a z vlastníctva majetku</t>
  </si>
  <si>
    <t>Z prenajatých pozemkov</t>
  </si>
  <si>
    <t>Nedaňové príjmy - administratívne poplatky a iné poplatky a platby</t>
  </si>
  <si>
    <t>Administratívne poplatky, správne poplatky</t>
  </si>
  <si>
    <t>Ostatné poplatky</t>
  </si>
  <si>
    <t>Pokuty</t>
  </si>
  <si>
    <t>Za predaj výrobkov, tovarov , služieb</t>
  </si>
  <si>
    <t>Z vkladov</t>
  </si>
  <si>
    <t>Ostatné príjmy</t>
  </si>
  <si>
    <t>Tuzemské bežné granty a transfery</t>
  </si>
  <si>
    <t>Tuzemské granty a transféry</t>
  </si>
  <si>
    <t>Sponzorské dary</t>
  </si>
  <si>
    <t xml:space="preserve">Transfery v rámci verejnej správy - zo štátneho rozpočtu </t>
  </si>
  <si>
    <t>Bežné príjmy spolu:</t>
  </si>
  <si>
    <t xml:space="preserve">Kapitálové príjmy </t>
  </si>
  <si>
    <t>Kapitálové príjmy</t>
  </si>
  <si>
    <t>Kapitálové príjmy spolu:</t>
  </si>
  <si>
    <t>Príjmové finančné operácie</t>
  </si>
  <si>
    <t>Príjmy z ostatných finančných operácií</t>
  </si>
  <si>
    <t>Rozpočtové príjmy spolu</t>
  </si>
  <si>
    <t>01.1.1 Výdavky verejnej správy</t>
  </si>
  <si>
    <t>Mzdy, platy, sl.príjmy a ost.osobné vyrovnania</t>
  </si>
  <si>
    <t>Tarifný plat, osob. plat, základný plat</t>
  </si>
  <si>
    <t>Odstupné</t>
  </si>
  <si>
    <t>Poistné a príspevok do poisťovní</t>
  </si>
  <si>
    <t>625 001</t>
  </si>
  <si>
    <t xml:space="preserve">Na nemocenské poistenie </t>
  </si>
  <si>
    <t xml:space="preserve">Na starobné poistenie </t>
  </si>
  <si>
    <t>Na úrazové poistenie</t>
  </si>
  <si>
    <t>Na invalidné poistenie</t>
  </si>
  <si>
    <t>Na poistenie v nezamestnanosti</t>
  </si>
  <si>
    <t>Tovary a služby</t>
  </si>
  <si>
    <t>Cestovné náhrady</t>
  </si>
  <si>
    <t>Tuzemské</t>
  </si>
  <si>
    <t>Energie, voda a komunikácie</t>
  </si>
  <si>
    <t xml:space="preserve">Energie - OcÚ, KM </t>
  </si>
  <si>
    <t xml:space="preserve">Poštovné služby </t>
  </si>
  <si>
    <t>Telefón internet</t>
  </si>
  <si>
    <t xml:space="preserve">Materiál </t>
  </si>
  <si>
    <t>Všeobecný materiál</t>
  </si>
  <si>
    <t>Pracovné pomôcky</t>
  </si>
  <si>
    <t>Softvér a licencie</t>
  </si>
  <si>
    <t>Reprezentačné</t>
  </si>
  <si>
    <t>Dopravné</t>
  </si>
  <si>
    <t>Rutinná a štandartná údržba</t>
  </si>
  <si>
    <t>Interiérového vybavenia</t>
  </si>
  <si>
    <t>Služby</t>
  </si>
  <si>
    <t>Propagácia, reklama a inzercia</t>
  </si>
  <si>
    <t>Cestovné náhrady - cudzí</t>
  </si>
  <si>
    <t>Všeobecné služby</t>
  </si>
  <si>
    <t>Stravovanie</t>
  </si>
  <si>
    <t>Odmeny zastupiteľstvo</t>
  </si>
  <si>
    <t>Odmeny , dohody</t>
  </si>
  <si>
    <t>Transfery</t>
  </si>
  <si>
    <t>01.1.2 Finančná a rozpočtová oblasť</t>
  </si>
  <si>
    <t>Auditorské služby</t>
  </si>
  <si>
    <t>Daň z úrokov</t>
  </si>
  <si>
    <t>01.6.0 Všeobecné verejné služby - voľby</t>
  </si>
  <si>
    <t>02.2.0 Civilná ochrana - povodne</t>
  </si>
  <si>
    <t>03.2.0 Ochrana pred požiarmi</t>
  </si>
  <si>
    <t>Energie</t>
  </si>
  <si>
    <t>Pracovné odevy, pomôcky</t>
  </si>
  <si>
    <t>04.5.1 Cestná doprava</t>
  </si>
  <si>
    <t>05.1.0 Nakladanie s odpadmi</t>
  </si>
  <si>
    <t>05.2.0 Nakladanie s odpadovými vodami</t>
  </si>
  <si>
    <t>Odpadová voda zo žúmp</t>
  </si>
  <si>
    <t>06.2.0 Verejné priestranstvá</t>
  </si>
  <si>
    <t>Poistenie</t>
  </si>
  <si>
    <t>06.4.0 Verejné osvetlenie</t>
  </si>
  <si>
    <t>08.4.0 Náboženské a iné spoločenské služby</t>
  </si>
  <si>
    <t>Budov, objektov alebo ich častí</t>
  </si>
  <si>
    <t>Odmeny a príspevky</t>
  </si>
  <si>
    <t xml:space="preserve">Transfery jednotlivcom </t>
  </si>
  <si>
    <t>Jednotlivcovi</t>
  </si>
  <si>
    <t>Bežné výdavky spolu:</t>
  </si>
  <si>
    <t>Kapitálové výdavky</t>
  </si>
  <si>
    <t>06.2.0 Rozvoj obcí</t>
  </si>
  <si>
    <t>08.1.0 Rekreácia, kultúra</t>
  </si>
  <si>
    <t>Projektová dokumentácia ZŠ</t>
  </si>
  <si>
    <t>Kapitálové výdavky spolu:</t>
  </si>
  <si>
    <t>Sumarizácia</t>
  </si>
  <si>
    <t>Rozpočtové výdavky spolu</t>
  </si>
  <si>
    <t>Hospodárenie celkom</t>
  </si>
  <si>
    <t>Úroky z tuzemských vkladov</t>
  </si>
  <si>
    <t>Prevod prostriedkov z rezervného fondu</t>
  </si>
  <si>
    <t>Palivo,oleje,  V 20-50</t>
  </si>
  <si>
    <t>Kapitálové transfery</t>
  </si>
  <si>
    <t xml:space="preserve">Odmeny, Refundácie, </t>
  </si>
  <si>
    <t>Poistné do  zdravotných poisťovní</t>
  </si>
  <si>
    <t>Knihy, časopisy, noviny</t>
  </si>
  <si>
    <t xml:space="preserve">Budov, objektov alebo ich častí </t>
  </si>
  <si>
    <t>Školenia, kurzy, semináre</t>
  </si>
  <si>
    <t>04.5.1.0 Správa a údržba ciest</t>
  </si>
  <si>
    <t>Na súťaže</t>
  </si>
  <si>
    <t>OLO, separovaný zber, VKK, uloženie</t>
  </si>
  <si>
    <t>Výpočtová technika</t>
  </si>
  <si>
    <t>Pracovné odevy, pomôcky, náradie</t>
  </si>
  <si>
    <t>Projektová dokumentácia</t>
  </si>
  <si>
    <t>Vlastné príjmy ZŠ Benice</t>
  </si>
  <si>
    <t>Centrum volného času</t>
  </si>
  <si>
    <t>Z prenajatých strojov, zariadení , techniky</t>
  </si>
  <si>
    <t>Príjmy z refundácií</t>
  </si>
  <si>
    <t xml:space="preserve">Interiérové vybavenie </t>
  </si>
  <si>
    <t>Kultúrne akcie</t>
  </si>
  <si>
    <t>Servis, údržba, opravy</t>
  </si>
  <si>
    <t>Prevádzkové stroje, technika</t>
  </si>
  <si>
    <t>Nájomné</t>
  </si>
  <si>
    <t>Poistné z dohôd</t>
  </si>
  <si>
    <t>Dohody</t>
  </si>
  <si>
    <t xml:space="preserve">Všeobecné služby </t>
  </si>
  <si>
    <t>Príspevok</t>
  </si>
  <si>
    <t>Údržba MR</t>
  </si>
  <si>
    <t>Iné príjmy - predaj šálok, smetných nádob</t>
  </si>
  <si>
    <t>Výpočtovej techniky, software</t>
  </si>
  <si>
    <t>Stroje, technika</t>
  </si>
  <si>
    <t>Bežné príjmy</t>
  </si>
  <si>
    <t>Bežné výdavky</t>
  </si>
  <si>
    <t>Nedaňové príjmy</t>
  </si>
  <si>
    <t>09.1.1.1. Materská škola</t>
  </si>
  <si>
    <t>09.1.1.1.  Materská škôlka</t>
  </si>
  <si>
    <t>rozpočet 2018</t>
  </si>
  <si>
    <t>06.6.0.  Občianska vybavenosť</t>
  </si>
  <si>
    <t>Rutinná a štandardná údržba</t>
  </si>
  <si>
    <t>08.4.0  Náboženské a iné spoločenské služby</t>
  </si>
  <si>
    <t>Kolumbárium CHARON</t>
  </si>
  <si>
    <t>sociálny fond</t>
  </si>
  <si>
    <t>rozpočet 2019</t>
  </si>
  <si>
    <t>rozpočet   2019</t>
  </si>
  <si>
    <t>Poistné do VšZP</t>
  </si>
  <si>
    <t>Údržba strojov, techniky</t>
  </si>
  <si>
    <t>Školenia</t>
  </si>
  <si>
    <t xml:space="preserve">08.1.0. Ostatné kultúrne služby </t>
  </si>
  <si>
    <t>Doplnkové DS</t>
  </si>
  <si>
    <t>Vodné, stočné</t>
  </si>
  <si>
    <t>rozpočet 2020</t>
  </si>
  <si>
    <t>čerpanie  2016</t>
  </si>
  <si>
    <t>Miestny rozhlas, cintorínske, recyklačný fond</t>
  </si>
  <si>
    <t>Prijmy z vratiek - vyúčtovanie SSE, SPP</t>
  </si>
  <si>
    <t>Zo štátneho rozpočtu ZŠ, REGOP, ŽP</t>
  </si>
  <si>
    <t>Voľby, DHZ</t>
  </si>
  <si>
    <t>Tuzemské úvery dlhodobé</t>
  </si>
  <si>
    <t>Rezervný fond solidarity</t>
  </si>
  <si>
    <t>Nájom kopírky</t>
  </si>
  <si>
    <t>Poistné - budovy</t>
  </si>
  <si>
    <t>ZMOS, ZMOT, RVC</t>
  </si>
  <si>
    <t>Poplatky banke</t>
  </si>
  <si>
    <t>Náklady na voľby</t>
  </si>
  <si>
    <t>Palivo, oleje</t>
  </si>
  <si>
    <t>Údržba objektov</t>
  </si>
  <si>
    <t>Všeobecné služby - odhrňanie</t>
  </si>
  <si>
    <t>MDD, Mikuláš, jubilanti</t>
  </si>
  <si>
    <t>TJ Dynamo, RTT, Tenis</t>
  </si>
  <si>
    <t>09.xxx Základné vzdelanie - prenesené kompetencie</t>
  </si>
  <si>
    <t>09.xxx. Základné vzdelanie - originálne kompetencie</t>
  </si>
  <si>
    <t>09.5.0. Školská družina</t>
  </si>
  <si>
    <t>09.6.0.x Školská jedáleň</t>
  </si>
  <si>
    <t>Bežné výdavky MŠ</t>
  </si>
  <si>
    <t>10xxx Sociálne zabezpečenie</t>
  </si>
  <si>
    <t>Nákup objektov</t>
  </si>
  <si>
    <t>Realizácia nových stavieb</t>
  </si>
  <si>
    <t>Splácanie úveru</t>
  </si>
  <si>
    <t>rozpočet   2018</t>
  </si>
  <si>
    <t>rozpočet   2020</t>
  </si>
  <si>
    <t>rozpočet 2021</t>
  </si>
  <si>
    <t>rozpočet   2021</t>
  </si>
  <si>
    <t>2018 predpoklad</t>
  </si>
  <si>
    <t>2018 p</t>
  </si>
  <si>
    <t xml:space="preserve">       ZŠ = 621 435 €,  ostatné = 315 €</t>
  </si>
  <si>
    <t>Telekomunikačná  technika</t>
  </si>
  <si>
    <t>Poplatky, kolky</t>
  </si>
  <si>
    <t>SŠÚ, SSÚ, Miíkroregión, MAS Turiec</t>
  </si>
  <si>
    <t>Jednota dôchodcov</t>
  </si>
  <si>
    <t>03.2.0  Ochrana pred požiarmi</t>
  </si>
  <si>
    <t>Rekonštrukcia a modernizácia</t>
  </si>
  <si>
    <t>Skladový kontainer</t>
  </si>
  <si>
    <t>06.4.0  Verejné osvetlenie</t>
  </si>
  <si>
    <t>Stavebné úpravy</t>
  </si>
  <si>
    <t>09.xxx  Základná škola</t>
  </si>
  <si>
    <t>Nadstavby - ponad prechod</t>
  </si>
  <si>
    <t>Rozšírenie - cintorín</t>
  </si>
  <si>
    <t>Kúrenie plynové</t>
  </si>
  <si>
    <t xml:space="preserve">Oplotenie </t>
  </si>
  <si>
    <t>čerpanie 2018 predpoklad</t>
  </si>
  <si>
    <t>čerpanie 2017</t>
  </si>
  <si>
    <t>z termínovaných vkladov, podielové listy</t>
  </si>
  <si>
    <t>čerpanie     2016</t>
  </si>
  <si>
    <t>čerpanie  2017</t>
  </si>
  <si>
    <t>Výdajňa jedla MŠ</t>
  </si>
  <si>
    <t>06.6.0  Občianska vybavenosť</t>
  </si>
  <si>
    <t>Miestny rozhlas</t>
  </si>
  <si>
    <t>Projektová dokumentácia, realizácia</t>
  </si>
  <si>
    <t>Detské ihrisko</t>
  </si>
  <si>
    <t>MAS Turiec</t>
  </si>
  <si>
    <t>Transfer CEV, ABC</t>
  </si>
  <si>
    <t>Komunikácie IBV</t>
  </si>
  <si>
    <t>Chodník pri Valčianke</t>
  </si>
  <si>
    <t>Chodník pravá strana IBV</t>
  </si>
  <si>
    <t>Komunikácia nová ulica</t>
  </si>
  <si>
    <t>Zavlažovanie</t>
  </si>
  <si>
    <t>110</t>
  </si>
  <si>
    <t>Dane</t>
  </si>
  <si>
    <t>dane a poplatky</t>
  </si>
  <si>
    <t>Tovary služby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</si>
</sst>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-* #,##0\ _S_k_-;\-* #,##0\ _S_k_-;_-* &quot;-&quot;??\ _S_k_-;_-@_-"/>
    <numFmt numFmtId="181" formatCode="[$€-2]\ #,##0.00"/>
    <numFmt numFmtId="182" formatCode="[$-41B]d\.\ mmmm\ yyyy"/>
  </numFmts>
  <fonts count="5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8"/>
      <color indexed="10"/>
      <name val="Arial"/>
      <family val="2"/>
    </font>
    <font>
      <sz val="10"/>
      <color indexed="10"/>
      <name val="Arial CE"/>
      <family val="2"/>
    </font>
    <font>
      <b/>
      <i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1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3" fillId="8" borderId="0" applyNumberFormat="0" applyBorder="0" applyAlignment="0" applyProtection="0"/>
    <xf numFmtId="0" fontId="4" fillId="22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0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3" borderId="5" applyNumberFormat="0" applyAlignment="0" applyProtection="0"/>
    <xf numFmtId="0" fontId="11" fillId="5" borderId="1" applyNumberFormat="0" applyAlignment="0" applyProtection="0"/>
    <xf numFmtId="0" fontId="21" fillId="23" borderId="5" applyNumberFormat="0" applyAlignment="0" applyProtection="0"/>
    <xf numFmtId="0" fontId="12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5" fillId="11" borderId="0" applyNumberFormat="0" applyBorder="0" applyAlignment="0" applyProtection="0"/>
    <xf numFmtId="0" fontId="34" fillId="0" borderId="0">
      <alignment/>
      <protection/>
    </xf>
    <xf numFmtId="0" fontId="1" fillId="4" borderId="10" applyNumberFormat="0" applyFont="0" applyAlignment="0" applyProtection="0"/>
    <xf numFmtId="0" fontId="14" fillId="22" borderId="11" applyNumberFormat="0" applyAlignment="0" applyProtection="0"/>
    <xf numFmtId="9" fontId="0" fillId="0" borderId="0" applyFont="0" applyFill="0" applyBorder="0" applyAlignment="0" applyProtection="0"/>
    <xf numFmtId="0" fontId="0" fillId="4" borderId="10" applyNumberFormat="0" applyFont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29" fillId="11" borderId="1" applyNumberFormat="0" applyAlignment="0" applyProtection="0"/>
    <xf numFmtId="0" fontId="30" fillId="24" borderId="1" applyNumberFormat="0" applyAlignment="0" applyProtection="0"/>
    <xf numFmtId="0" fontId="31" fillId="24" borderId="11" applyNumberFormat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19" fillId="25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4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5" fillId="0" borderId="0" xfId="0" applyFont="1" applyFill="1" applyAlignment="1">
      <alignment wrapText="1"/>
    </xf>
    <xf numFmtId="0" fontId="35" fillId="0" borderId="0" xfId="0" applyFont="1" applyFill="1" applyAlignment="1">
      <alignment horizontal="left"/>
    </xf>
    <xf numFmtId="0" fontId="0" fillId="0" borderId="0" xfId="0" applyBorder="1" applyAlignment="1">
      <alignment/>
    </xf>
    <xf numFmtId="3" fontId="46" fillId="27" borderId="15" xfId="0" applyNumberFormat="1" applyFont="1" applyFill="1" applyBorder="1" applyAlignment="1">
      <alignment/>
    </xf>
    <xf numFmtId="49" fontId="35" fillId="0" borderId="15" xfId="0" applyNumberFormat="1" applyFont="1" applyFill="1" applyBorder="1" applyAlignment="1">
      <alignment horizontal="left"/>
    </xf>
    <xf numFmtId="0" fontId="35" fillId="0" borderId="15" xfId="0" applyFont="1" applyFill="1" applyBorder="1" applyAlignment="1">
      <alignment/>
    </xf>
    <xf numFmtId="3" fontId="35" fillId="0" borderId="15" xfId="0" applyNumberFormat="1" applyFont="1" applyFill="1" applyBorder="1" applyAlignment="1">
      <alignment/>
    </xf>
    <xf numFmtId="3" fontId="37" fillId="0" borderId="15" xfId="0" applyNumberFormat="1" applyFont="1" applyFill="1" applyBorder="1" applyAlignment="1">
      <alignment horizontal="left"/>
    </xf>
    <xf numFmtId="0" fontId="37" fillId="0" borderId="15" xfId="0" applyFont="1" applyFill="1" applyBorder="1" applyAlignment="1">
      <alignment/>
    </xf>
    <xf numFmtId="3" fontId="37" fillId="0" borderId="15" xfId="0" applyNumberFormat="1" applyFont="1" applyFill="1" applyBorder="1" applyAlignment="1">
      <alignment/>
    </xf>
    <xf numFmtId="3" fontId="35" fillId="0" borderId="15" xfId="0" applyNumberFormat="1" applyFont="1" applyFill="1" applyBorder="1" applyAlignment="1">
      <alignment horizontal="left"/>
    </xf>
    <xf numFmtId="3" fontId="36" fillId="27" borderId="15" xfId="0" applyNumberFormat="1" applyFont="1" applyFill="1" applyBorder="1" applyAlignment="1">
      <alignment/>
    </xf>
    <xf numFmtId="3" fontId="35" fillId="0" borderId="15" xfId="59" applyNumberFormat="1" applyFont="1" applyFill="1" applyBorder="1" applyAlignment="1">
      <alignment/>
    </xf>
    <xf numFmtId="3" fontId="36" fillId="27" borderId="15" xfId="0" applyNumberFormat="1" applyFont="1" applyFill="1" applyBorder="1" applyAlignment="1">
      <alignment horizontal="right"/>
    </xf>
    <xf numFmtId="3" fontId="37" fillId="0" borderId="15" xfId="59" applyNumberFormat="1" applyFont="1" applyFill="1" applyBorder="1" applyAlignment="1">
      <alignment/>
    </xf>
    <xf numFmtId="3" fontId="36" fillId="0" borderId="15" xfId="0" applyNumberFormat="1" applyFont="1" applyFill="1" applyBorder="1" applyAlignment="1">
      <alignment horizontal="left"/>
    </xf>
    <xf numFmtId="0" fontId="36" fillId="0" borderId="15" xfId="0" applyFont="1" applyFill="1" applyBorder="1" applyAlignment="1">
      <alignment/>
    </xf>
    <xf numFmtId="3" fontId="36" fillId="0" borderId="15" xfId="0" applyNumberFormat="1" applyFont="1" applyFill="1" applyBorder="1" applyAlignment="1">
      <alignment/>
    </xf>
    <xf numFmtId="0" fontId="37" fillId="0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left"/>
    </xf>
    <xf numFmtId="3" fontId="36" fillId="12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1" fontId="36" fillId="28" borderId="15" xfId="0" applyNumberFormat="1" applyFont="1" applyFill="1" applyBorder="1" applyAlignment="1">
      <alignment horizontal="center" vertical="center" wrapText="1"/>
    </xf>
    <xf numFmtId="3" fontId="35" fillId="0" borderId="15" xfId="0" applyNumberFormat="1" applyFont="1" applyFill="1" applyBorder="1" applyAlignment="1">
      <alignment/>
    </xf>
    <xf numFmtId="3" fontId="36" fillId="28" borderId="15" xfId="0" applyNumberFormat="1" applyFont="1" applyFill="1" applyBorder="1" applyAlignment="1">
      <alignment/>
    </xf>
    <xf numFmtId="3" fontId="36" fillId="29" borderId="15" xfId="0" applyNumberFormat="1" applyFont="1" applyFill="1" applyBorder="1" applyAlignment="1">
      <alignment horizontal="center" vertical="center" wrapText="1"/>
    </xf>
    <xf numFmtId="3" fontId="36" fillId="29" borderId="15" xfId="0" applyNumberFormat="1" applyFont="1" applyFill="1" applyBorder="1" applyAlignment="1">
      <alignment/>
    </xf>
    <xf numFmtId="3" fontId="36" fillId="29" borderId="15" xfId="0" applyNumberFormat="1" applyFont="1" applyFill="1" applyBorder="1" applyAlignment="1">
      <alignment/>
    </xf>
    <xf numFmtId="3" fontId="39" fillId="30" borderId="15" xfId="0" applyNumberFormat="1" applyFont="1" applyFill="1" applyBorder="1" applyAlignment="1">
      <alignment/>
    </xf>
    <xf numFmtId="3" fontId="48" fillId="30" borderId="15" xfId="0" applyNumberFormat="1" applyFont="1" applyFill="1" applyBorder="1" applyAlignment="1">
      <alignment/>
    </xf>
    <xf numFmtId="3" fontId="39" fillId="27" borderId="15" xfId="0" applyNumberFormat="1" applyFont="1" applyFill="1" applyBorder="1" applyAlignment="1">
      <alignment/>
    </xf>
    <xf numFmtId="3" fontId="43" fillId="27" borderId="15" xfId="0" applyNumberFormat="1" applyFont="1" applyFill="1" applyBorder="1" applyAlignment="1">
      <alignment/>
    </xf>
    <xf numFmtId="1" fontId="36" fillId="12" borderId="15" xfId="0" applyNumberFormat="1" applyFont="1" applyFill="1" applyBorder="1" applyAlignment="1">
      <alignment horizontal="center" vertical="center" wrapText="1"/>
    </xf>
    <xf numFmtId="1" fontId="36" fillId="30" borderId="15" xfId="0" applyNumberFormat="1" applyFont="1" applyFill="1" applyBorder="1" applyAlignment="1">
      <alignment horizontal="center" vertical="center" wrapText="1"/>
    </xf>
    <xf numFmtId="1" fontId="42" fillId="12" borderId="15" xfId="0" applyNumberFormat="1" applyFont="1" applyFill="1" applyBorder="1" applyAlignment="1">
      <alignment horizontal="center" vertical="center" wrapText="1"/>
    </xf>
    <xf numFmtId="3" fontId="36" fillId="27" borderId="15" xfId="0" applyNumberFormat="1" applyFont="1" applyFill="1" applyBorder="1" applyAlignment="1">
      <alignment/>
    </xf>
    <xf numFmtId="14" fontId="37" fillId="0" borderId="15" xfId="0" applyNumberFormat="1" applyFont="1" applyFill="1" applyBorder="1" applyAlignment="1">
      <alignment/>
    </xf>
    <xf numFmtId="0" fontId="37" fillId="0" borderId="15" xfId="0" applyFont="1" applyFill="1" applyBorder="1" applyAlignment="1">
      <alignment horizontal="left"/>
    </xf>
    <xf numFmtId="0" fontId="37" fillId="0" borderId="15" xfId="0" applyFont="1" applyFill="1" applyBorder="1" applyAlignment="1">
      <alignment wrapText="1"/>
    </xf>
    <xf numFmtId="14" fontId="35" fillId="0" borderId="15" xfId="0" applyNumberFormat="1" applyFont="1" applyFill="1" applyBorder="1" applyAlignment="1">
      <alignment/>
    </xf>
    <xf numFmtId="0" fontId="35" fillId="0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wrapText="1"/>
    </xf>
    <xf numFmtId="0" fontId="35" fillId="0" borderId="15" xfId="0" applyFont="1" applyFill="1" applyBorder="1" applyAlignment="1">
      <alignment/>
    </xf>
    <xf numFmtId="3" fontId="35" fillId="0" borderId="15" xfId="0" applyNumberFormat="1" applyFont="1" applyFill="1" applyBorder="1" applyAlignment="1">
      <alignment horizontal="left"/>
    </xf>
    <xf numFmtId="0" fontId="37" fillId="0" borderId="15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15" xfId="0" applyFont="1" applyFill="1" applyBorder="1" applyAlignment="1">
      <alignment horizontal="left"/>
    </xf>
    <xf numFmtId="3" fontId="35" fillId="0" borderId="15" xfId="0" applyNumberFormat="1" applyFont="1" applyFill="1" applyBorder="1" applyAlignment="1">
      <alignment horizontal="left"/>
    </xf>
    <xf numFmtId="0" fontId="35" fillId="0" borderId="15" xfId="0" applyFont="1" applyFill="1" applyBorder="1" applyAlignment="1">
      <alignment wrapText="1"/>
    </xf>
    <xf numFmtId="0" fontId="38" fillId="0" borderId="15" xfId="0" applyFont="1" applyFill="1" applyBorder="1" applyAlignment="1">
      <alignment wrapText="1"/>
    </xf>
    <xf numFmtId="0" fontId="35" fillId="0" borderId="15" xfId="0" applyFont="1" applyFill="1" applyBorder="1" applyAlignment="1">
      <alignment wrapText="1"/>
    </xf>
    <xf numFmtId="0" fontId="35" fillId="0" borderId="15" xfId="0" applyFont="1" applyFill="1" applyBorder="1" applyAlignment="1" quotePrefix="1">
      <alignment horizontal="left" wrapText="1"/>
    </xf>
    <xf numFmtId="3" fontId="38" fillId="0" borderId="15" xfId="0" applyNumberFormat="1" applyFont="1" applyFill="1" applyBorder="1" applyAlignment="1">
      <alignment horizontal="left"/>
    </xf>
    <xf numFmtId="0" fontId="38" fillId="0" borderId="15" xfId="0" applyFont="1" applyFill="1" applyBorder="1" applyAlignment="1">
      <alignment wrapText="1"/>
    </xf>
    <xf numFmtId="3" fontId="37" fillId="31" borderId="15" xfId="59" applyNumberFormat="1" applyFont="1" applyFill="1" applyBorder="1" applyAlignment="1">
      <alignment/>
    </xf>
    <xf numFmtId="3" fontId="35" fillId="0" borderId="15" xfId="0" applyNumberFormat="1" applyFont="1" applyFill="1" applyBorder="1" applyAlignment="1">
      <alignment horizontal="left" wrapText="1"/>
    </xf>
    <xf numFmtId="3" fontId="35" fillId="0" borderId="15" xfId="0" applyNumberFormat="1" applyFont="1" applyFill="1" applyBorder="1" applyAlignment="1">
      <alignment wrapText="1"/>
    </xf>
    <xf numFmtId="3" fontId="37" fillId="0" borderId="15" xfId="0" applyNumberFormat="1" applyFont="1" applyFill="1" applyBorder="1" applyAlignment="1">
      <alignment horizontal="left" wrapText="1"/>
    </xf>
    <xf numFmtId="0" fontId="37" fillId="0" borderId="15" xfId="0" applyFont="1" applyFill="1" applyBorder="1" applyAlignment="1">
      <alignment wrapText="1"/>
    </xf>
    <xf numFmtId="3" fontId="36" fillId="0" borderId="15" xfId="0" applyNumberFormat="1" applyFont="1" applyFill="1" applyBorder="1" applyAlignment="1">
      <alignment wrapText="1"/>
    </xf>
    <xf numFmtId="3" fontId="35" fillId="0" borderId="15" xfId="59" applyNumberFormat="1" applyFont="1" applyFill="1" applyBorder="1" applyAlignment="1">
      <alignment wrapText="1"/>
    </xf>
    <xf numFmtId="0" fontId="35" fillId="0" borderId="15" xfId="0" applyFont="1" applyFill="1" applyBorder="1" applyAlignment="1" quotePrefix="1">
      <alignment horizontal="left"/>
    </xf>
    <xf numFmtId="0" fontId="35" fillId="0" borderId="15" xfId="0" applyFont="1" applyFill="1" applyBorder="1" applyAlignment="1">
      <alignment/>
    </xf>
    <xf numFmtId="0" fontId="35" fillId="0" borderId="15" xfId="0" applyFont="1" applyFill="1" applyBorder="1" applyAlignment="1" quotePrefix="1">
      <alignment horizontal="left" wrapText="1"/>
    </xf>
    <xf numFmtId="0" fontId="37" fillId="24" borderId="15" xfId="0" applyFont="1" applyFill="1" applyBorder="1" applyAlignment="1">
      <alignment/>
    </xf>
    <xf numFmtId="0" fontId="35" fillId="24" borderId="15" xfId="0" applyFont="1" applyFill="1" applyBorder="1" applyAlignment="1">
      <alignment wrapText="1"/>
    </xf>
    <xf numFmtId="3" fontId="36" fillId="27" borderId="15" xfId="59" applyNumberFormat="1" applyFont="1" applyFill="1" applyBorder="1" applyAlignment="1">
      <alignment/>
    </xf>
    <xf numFmtId="0" fontId="37" fillId="24" borderId="15" xfId="0" applyFont="1" applyFill="1" applyBorder="1" applyAlignment="1">
      <alignment horizontal="left"/>
    </xf>
    <xf numFmtId="0" fontId="37" fillId="24" borderId="15" xfId="0" applyFont="1" applyFill="1" applyBorder="1" applyAlignment="1">
      <alignment wrapText="1"/>
    </xf>
    <xf numFmtId="3" fontId="36" fillId="0" borderId="15" xfId="59" applyNumberFormat="1" applyFont="1" applyFill="1" applyBorder="1" applyAlignment="1">
      <alignment/>
    </xf>
    <xf numFmtId="3" fontId="37" fillId="24" borderId="15" xfId="0" applyNumberFormat="1" applyFont="1" applyFill="1" applyBorder="1" applyAlignment="1">
      <alignment horizontal="left"/>
    </xf>
    <xf numFmtId="0" fontId="35" fillId="24" borderId="15" xfId="0" applyFont="1" applyFill="1" applyBorder="1" applyAlignment="1">
      <alignment wrapText="1"/>
    </xf>
    <xf numFmtId="0" fontId="37" fillId="0" borderId="15" xfId="0" applyFont="1" applyFill="1" applyBorder="1" applyAlignment="1">
      <alignment/>
    </xf>
    <xf numFmtId="0" fontId="37" fillId="0" borderId="15" xfId="0" applyFont="1" applyFill="1" applyBorder="1" applyAlignment="1">
      <alignment horizontal="left"/>
    </xf>
    <xf numFmtId="0" fontId="37" fillId="0" borderId="15" xfId="0" applyFont="1" applyFill="1" applyBorder="1" applyAlignment="1">
      <alignment/>
    </xf>
    <xf numFmtId="3" fontId="37" fillId="0" borderId="15" xfId="0" applyNumberFormat="1" applyFont="1" applyFill="1" applyBorder="1" applyAlignment="1">
      <alignment/>
    </xf>
    <xf numFmtId="3" fontId="36" fillId="0" borderId="15" xfId="0" applyNumberFormat="1" applyFont="1" applyFill="1" applyBorder="1" applyAlignment="1">
      <alignment/>
    </xf>
    <xf numFmtId="3" fontId="37" fillId="0" borderId="15" xfId="0" applyNumberFormat="1" applyFont="1" applyFill="1" applyBorder="1" applyAlignment="1">
      <alignment horizontal="left"/>
    </xf>
    <xf numFmtId="0" fontId="37" fillId="0" borderId="15" xfId="0" applyFont="1" applyFill="1" applyBorder="1" applyAlignment="1">
      <alignment wrapText="1"/>
    </xf>
    <xf numFmtId="0" fontId="37" fillId="0" borderId="15" xfId="0" applyFont="1" applyFill="1" applyBorder="1" applyAlignment="1">
      <alignment/>
    </xf>
    <xf numFmtId="3" fontId="53" fillId="0" borderId="15" xfId="0" applyNumberFormat="1" applyFont="1" applyFill="1" applyBorder="1" applyAlignment="1">
      <alignment/>
    </xf>
    <xf numFmtId="3" fontId="37" fillId="32" borderId="15" xfId="0" applyNumberFormat="1" applyFont="1" applyFill="1" applyBorder="1" applyAlignment="1">
      <alignment/>
    </xf>
    <xf numFmtId="0" fontId="35" fillId="0" borderId="15" xfId="0" applyFont="1" applyFill="1" applyBorder="1" applyAlignment="1">
      <alignment/>
    </xf>
    <xf numFmtId="3" fontId="37" fillId="0" borderId="15" xfId="0" applyNumberFormat="1" applyFont="1" applyFill="1" applyBorder="1" applyAlignment="1">
      <alignment wrapText="1"/>
    </xf>
    <xf numFmtId="3" fontId="37" fillId="27" borderId="15" xfId="0" applyNumberFormat="1" applyFont="1" applyFill="1" applyBorder="1" applyAlignment="1">
      <alignment/>
    </xf>
    <xf numFmtId="3" fontId="37" fillId="32" borderId="15" xfId="0" applyNumberFormat="1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5" fillId="0" borderId="15" xfId="0" applyFont="1" applyFill="1" applyBorder="1" applyAlignment="1">
      <alignment horizontal="left"/>
    </xf>
    <xf numFmtId="0" fontId="36" fillId="0" borderId="15" xfId="0" applyFont="1" applyFill="1" applyBorder="1" applyAlignment="1">
      <alignment/>
    </xf>
    <xf numFmtId="0" fontId="35" fillId="0" borderId="15" xfId="0" applyFont="1" applyFill="1" applyBorder="1" applyAlignment="1">
      <alignment horizontal="center"/>
    </xf>
    <xf numFmtId="3" fontId="37" fillId="27" borderId="15" xfId="0" applyNumberFormat="1" applyFont="1" applyFill="1" applyBorder="1" applyAlignment="1">
      <alignment wrapText="1"/>
    </xf>
    <xf numFmtId="0" fontId="35" fillId="31" borderId="15" xfId="0" applyFont="1" applyFill="1" applyBorder="1" applyAlignment="1">
      <alignment horizontal="left"/>
    </xf>
    <xf numFmtId="0" fontId="35" fillId="31" borderId="15" xfId="0" applyFont="1" applyFill="1" applyBorder="1" applyAlignment="1">
      <alignment wrapText="1"/>
    </xf>
    <xf numFmtId="3" fontId="37" fillId="0" borderId="15" xfId="0" applyNumberFormat="1" applyFont="1" applyFill="1" applyBorder="1" applyAlignment="1">
      <alignment horizontal="left"/>
    </xf>
    <xf numFmtId="3" fontId="37" fillId="0" borderId="15" xfId="0" applyNumberFormat="1" applyFont="1" applyFill="1" applyBorder="1" applyAlignment="1">
      <alignment/>
    </xf>
    <xf numFmtId="3" fontId="35" fillId="0" borderId="15" xfId="0" applyNumberFormat="1" applyFont="1" applyFill="1" applyBorder="1" applyAlignment="1">
      <alignment/>
    </xf>
    <xf numFmtId="49" fontId="37" fillId="0" borderId="15" xfId="0" applyNumberFormat="1" applyFont="1" applyFill="1" applyBorder="1" applyAlignment="1">
      <alignment/>
    </xf>
    <xf numFmtId="3" fontId="49" fillId="30" borderId="15" xfId="0" applyNumberFormat="1" applyFont="1" applyFill="1" applyBorder="1" applyAlignment="1">
      <alignment/>
    </xf>
    <xf numFmtId="3" fontId="36" fillId="33" borderId="15" xfId="0" applyNumberFormat="1" applyFont="1" applyFill="1" applyBorder="1" applyAlignment="1">
      <alignment horizontal="center" vertical="center" wrapText="1"/>
    </xf>
    <xf numFmtId="3" fontId="36" fillId="28" borderId="15" xfId="0" applyNumberFormat="1" applyFont="1" applyFill="1" applyBorder="1" applyAlignment="1">
      <alignment/>
    </xf>
    <xf numFmtId="0" fontId="35" fillId="0" borderId="15" xfId="0" applyFont="1" applyFill="1" applyBorder="1" applyAlignment="1">
      <alignment horizontal="left" wrapText="1"/>
    </xf>
    <xf numFmtId="3" fontId="46" fillId="28" borderId="15" xfId="0" applyNumberFormat="1" applyFont="1" applyFill="1" applyBorder="1" applyAlignment="1">
      <alignment/>
    </xf>
    <xf numFmtId="0" fontId="35" fillId="0" borderId="15" xfId="0" applyFont="1" applyFill="1" applyBorder="1" applyAlignment="1">
      <alignment shrinkToFit="1"/>
    </xf>
    <xf numFmtId="3" fontId="37" fillId="28" borderId="15" xfId="0" applyNumberFormat="1" applyFont="1" applyFill="1" applyBorder="1" applyAlignment="1">
      <alignment/>
    </xf>
    <xf numFmtId="3" fontId="42" fillId="33" borderId="15" xfId="0" applyNumberFormat="1" applyFont="1" applyFill="1" applyBorder="1" applyAlignment="1">
      <alignment horizontal="right"/>
    </xf>
    <xf numFmtId="1" fontId="43" fillId="34" borderId="15" xfId="0" applyNumberFormat="1" applyFont="1" applyFill="1" applyBorder="1" applyAlignment="1">
      <alignment horizontal="center" vertical="center" wrapText="1"/>
    </xf>
    <xf numFmtId="3" fontId="54" fillId="0" borderId="15" xfId="0" applyNumberFormat="1" applyFont="1" applyFill="1" applyBorder="1" applyAlignment="1">
      <alignment/>
    </xf>
    <xf numFmtId="3" fontId="55" fillId="0" borderId="15" xfId="0" applyNumberFormat="1" applyFont="1" applyBorder="1" applyAlignment="1">
      <alignment/>
    </xf>
    <xf numFmtId="3" fontId="43" fillId="35" borderId="15" xfId="0" applyNumberFormat="1" applyFont="1" applyFill="1" applyBorder="1" applyAlignment="1">
      <alignment/>
    </xf>
    <xf numFmtId="3" fontId="54" fillId="0" borderId="15" xfId="0" applyNumberFormat="1" applyFont="1" applyFill="1" applyBorder="1" applyAlignment="1">
      <alignment/>
    </xf>
    <xf numFmtId="3" fontId="43" fillId="35" borderId="15" xfId="0" applyNumberFormat="1" applyFont="1" applyFill="1" applyBorder="1" applyAlignment="1">
      <alignment/>
    </xf>
    <xf numFmtId="3" fontId="43" fillId="34" borderId="15" xfId="0" applyNumberFormat="1" applyFont="1" applyFill="1" applyBorder="1" applyAlignment="1">
      <alignment/>
    </xf>
    <xf numFmtId="1" fontId="36" fillId="28" borderId="15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vertical="top"/>
    </xf>
    <xf numFmtId="0" fontId="37" fillId="0" borderId="15" xfId="0" applyFont="1" applyFill="1" applyBorder="1" applyAlignment="1">
      <alignment horizontal="left" vertical="center"/>
    </xf>
    <xf numFmtId="0" fontId="36" fillId="0" borderId="15" xfId="0" applyFont="1" applyFill="1" applyBorder="1" applyAlignment="1">
      <alignment horizontal="left"/>
    </xf>
    <xf numFmtId="0" fontId="36" fillId="0" borderId="15" xfId="0" applyFont="1" applyFill="1" applyBorder="1" applyAlignment="1">
      <alignment horizontal="left"/>
    </xf>
    <xf numFmtId="3" fontId="35" fillId="0" borderId="15" xfId="59" applyNumberFormat="1" applyFont="1" applyFill="1" applyBorder="1" applyAlignment="1">
      <alignment/>
    </xf>
    <xf numFmtId="3" fontId="37" fillId="27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3" fontId="36" fillId="0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39" fillId="30" borderId="15" xfId="0" applyFont="1" applyFill="1" applyBorder="1" applyAlignment="1">
      <alignment horizontal="left"/>
    </xf>
    <xf numFmtId="0" fontId="0" fillId="30" borderId="15" xfId="0" applyFill="1" applyBorder="1" applyAlignment="1">
      <alignment/>
    </xf>
    <xf numFmtId="0" fontId="36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36" fillId="27" borderId="15" xfId="0" applyFont="1" applyFill="1" applyBorder="1" applyAlignment="1">
      <alignment horizontal="left"/>
    </xf>
    <xf numFmtId="0" fontId="0" fillId="27" borderId="15" xfId="0" applyFill="1" applyBorder="1" applyAlignment="1">
      <alignment/>
    </xf>
    <xf numFmtId="0" fontId="35" fillId="0" borderId="15" xfId="0" applyFont="1" applyFill="1" applyBorder="1" applyAlignment="1">
      <alignment horizontal="left"/>
    </xf>
    <xf numFmtId="0" fontId="39" fillId="27" borderId="15" xfId="0" applyFont="1" applyFill="1" applyBorder="1" applyAlignment="1">
      <alignment horizontal="left"/>
    </xf>
    <xf numFmtId="0" fontId="36" fillId="28" borderId="15" xfId="0" applyFont="1" applyFill="1" applyBorder="1" applyAlignment="1">
      <alignment horizontal="left"/>
    </xf>
    <xf numFmtId="0" fontId="0" fillId="28" borderId="15" xfId="0" applyFill="1" applyBorder="1" applyAlignment="1">
      <alignment/>
    </xf>
    <xf numFmtId="0" fontId="36" fillId="29" borderId="15" xfId="0" applyFont="1" applyFill="1" applyBorder="1" applyAlignment="1">
      <alignment horizontal="left"/>
    </xf>
    <xf numFmtId="0" fontId="0" fillId="29" borderId="15" xfId="0" applyFill="1" applyBorder="1" applyAlignment="1">
      <alignment/>
    </xf>
    <xf numFmtId="0" fontId="36" fillId="30" borderId="15" xfId="0" applyFont="1" applyFill="1" applyBorder="1" applyAlignment="1">
      <alignment horizontal="left" vertical="center"/>
    </xf>
    <xf numFmtId="0" fontId="0" fillId="30" borderId="15" xfId="0" applyFill="1" applyBorder="1" applyAlignment="1">
      <alignment vertical="center"/>
    </xf>
    <xf numFmtId="0" fontId="36" fillId="30" borderId="15" xfId="0" applyFont="1" applyFill="1" applyBorder="1" applyAlignment="1">
      <alignment horizontal="left"/>
    </xf>
    <xf numFmtId="0" fontId="36" fillId="29" borderId="15" xfId="0" applyFont="1" applyFill="1" applyBorder="1" applyAlignment="1">
      <alignment horizontal="left"/>
    </xf>
    <xf numFmtId="14" fontId="37" fillId="28" borderId="16" xfId="0" applyNumberFormat="1" applyFont="1" applyFill="1" applyBorder="1" applyAlignment="1">
      <alignment horizontal="left"/>
    </xf>
    <xf numFmtId="14" fontId="37" fillId="28" borderId="17" xfId="0" applyNumberFormat="1" applyFont="1" applyFill="1" applyBorder="1" applyAlignment="1">
      <alignment horizontal="left"/>
    </xf>
    <xf numFmtId="14" fontId="37" fillId="28" borderId="18" xfId="0" applyNumberFormat="1" applyFont="1" applyFill="1" applyBorder="1" applyAlignment="1">
      <alignment horizontal="left"/>
    </xf>
    <xf numFmtId="3" fontId="35" fillId="0" borderId="15" xfId="0" applyNumberFormat="1" applyFont="1" applyFill="1" applyBorder="1" applyAlignment="1">
      <alignment horizontal="right"/>
    </xf>
    <xf numFmtId="0" fontId="37" fillId="27" borderId="15" xfId="0" applyFont="1" applyFill="1" applyBorder="1" applyAlignment="1" quotePrefix="1">
      <alignment horizontal="left"/>
    </xf>
    <xf numFmtId="0" fontId="37" fillId="27" borderId="15" xfId="0" applyFont="1" applyFill="1" applyBorder="1" applyAlignment="1">
      <alignment horizontal="left"/>
    </xf>
    <xf numFmtId="0" fontId="37" fillId="27" borderId="15" xfId="0" applyFont="1" applyFill="1" applyBorder="1" applyAlignment="1">
      <alignment horizontal="left"/>
    </xf>
    <xf numFmtId="0" fontId="36" fillId="3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37" fillId="27" borderId="15" xfId="0" applyFont="1" applyFill="1" applyBorder="1" applyAlignment="1">
      <alignment/>
    </xf>
    <xf numFmtId="0" fontId="37" fillId="32" borderId="15" xfId="0" applyFont="1" applyFill="1" applyBorder="1" applyAlignment="1">
      <alignment horizontal="left"/>
    </xf>
    <xf numFmtId="0" fontId="37" fillId="32" borderId="15" xfId="0" applyFont="1" applyFill="1" applyBorder="1" applyAlignment="1" quotePrefix="1">
      <alignment horizontal="left"/>
    </xf>
    <xf numFmtId="0" fontId="50" fillId="32" borderId="15" xfId="0" applyFont="1" applyFill="1" applyBorder="1" applyAlignment="1">
      <alignment/>
    </xf>
    <xf numFmtId="0" fontId="37" fillId="28" borderId="15" xfId="0" applyFont="1" applyFill="1" applyBorder="1" applyAlignment="1" quotePrefix="1">
      <alignment horizontal="left"/>
    </xf>
    <xf numFmtId="0" fontId="37" fillId="28" borderId="15" xfId="0" applyFont="1" applyFill="1" applyBorder="1" applyAlignment="1">
      <alignment/>
    </xf>
    <xf numFmtId="0" fontId="36" fillId="27" borderId="15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37" fillId="27" borderId="15" xfId="0" applyNumberFormat="1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42" fillId="30" borderId="15" xfId="0" applyFont="1" applyFill="1" applyBorder="1" applyAlignment="1">
      <alignment/>
    </xf>
    <xf numFmtId="0" fontId="39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44" fillId="0" borderId="15" xfId="0" applyFont="1" applyFill="1" applyBorder="1" applyAlignment="1">
      <alignment/>
    </xf>
    <xf numFmtId="0" fontId="50" fillId="28" borderId="15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14" fontId="37" fillId="28" borderId="15" xfId="0" applyNumberFormat="1" applyFont="1" applyFill="1" applyBorder="1" applyAlignment="1" quotePrefix="1">
      <alignment horizontal="left"/>
    </xf>
    <xf numFmtId="14" fontId="37" fillId="28" borderId="15" xfId="0" applyNumberFormat="1" applyFont="1" applyFill="1" applyBorder="1" applyAlignment="1">
      <alignment horizontal="left"/>
    </xf>
    <xf numFmtId="0" fontId="41" fillId="32" borderId="15" xfId="0" applyFont="1" applyFill="1" applyBorder="1" applyAlignment="1">
      <alignment/>
    </xf>
    <xf numFmtId="0" fontId="0" fillId="32" borderId="15" xfId="0" applyFill="1" applyBorder="1" applyAlignment="1">
      <alignment/>
    </xf>
    <xf numFmtId="0" fontId="43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44" fillId="0" borderId="15" xfId="0" applyFont="1" applyFill="1" applyBorder="1" applyAlignment="1" quotePrefix="1">
      <alignment horizontal="left"/>
    </xf>
    <xf numFmtId="14" fontId="37" fillId="28" borderId="15" xfId="0" applyNumberFormat="1" applyFont="1" applyFill="1" applyBorder="1" applyAlignment="1">
      <alignment/>
    </xf>
    <xf numFmtId="0" fontId="42" fillId="0" borderId="16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</cellXfs>
  <cellStyles count="9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čiarky 2" xfId="61"/>
    <cellStyle name="Dobrá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e 2" xfId="81"/>
    <cellStyle name="Note" xfId="82"/>
    <cellStyle name="Output" xfId="83"/>
    <cellStyle name="Percent" xfId="84"/>
    <cellStyle name="Poznámka" xfId="85"/>
    <cellStyle name="Prepojená bunka" xfId="86"/>
    <cellStyle name="Spolu" xfId="87"/>
    <cellStyle name="Text upozornenia" xfId="88"/>
    <cellStyle name="Title" xfId="89"/>
    <cellStyle name="Titul" xfId="90"/>
    <cellStyle name="Total" xfId="91"/>
    <cellStyle name="Vstup" xfId="92"/>
    <cellStyle name="Výpočet" xfId="93"/>
    <cellStyle name="Výstup" xfId="94"/>
    <cellStyle name="Vysvetľujúci text" xfId="95"/>
    <cellStyle name="Warning Text" xfId="96"/>
    <cellStyle name="Zlá" xfId="97"/>
    <cellStyle name="Zvýraznenie1" xfId="98"/>
    <cellStyle name="Zvýraznenie2" xfId="99"/>
    <cellStyle name="Zvýraznenie3" xfId="100"/>
    <cellStyle name="Zvýraznenie4" xfId="101"/>
    <cellStyle name="Zvýraznenie5" xfId="102"/>
    <cellStyle name="Zvýraznenie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228</xdr:row>
      <xdr:rowOff>0</xdr:rowOff>
    </xdr:from>
    <xdr:ext cx="8391525" cy="2790825"/>
    <xdr:sp fLocksText="0">
      <xdr:nvSpPr>
        <xdr:cNvPr id="1" name="BlokTextu 1"/>
        <xdr:cNvSpPr txBox="1">
          <a:spLocks noChangeArrowheads="1"/>
        </xdr:cNvSpPr>
      </xdr:nvSpPr>
      <xdr:spPr>
        <a:xfrm>
          <a:off x="0" y="22107525"/>
          <a:ext cx="8391525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200025</xdr:colOff>
      <xdr:row>228</xdr:row>
      <xdr:rowOff>0</xdr:rowOff>
    </xdr:from>
    <xdr:ext cx="3867150" cy="1581150"/>
    <xdr:sp fLocksText="0">
      <xdr:nvSpPr>
        <xdr:cNvPr id="2" name="BlokTextu 2"/>
        <xdr:cNvSpPr txBox="1">
          <a:spLocks noChangeArrowheads="1"/>
        </xdr:cNvSpPr>
      </xdr:nvSpPr>
      <xdr:spPr>
        <a:xfrm>
          <a:off x="200025" y="22107525"/>
          <a:ext cx="386715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8"/>
  <sheetViews>
    <sheetView tabSelected="1" zoomScalePageLayoutView="0" workbookViewId="0" topLeftCell="A1">
      <pane ySplit="1" topLeftCell="A21" activePane="bottomLeft" state="frozen"/>
      <selection pane="topLeft" activeCell="A1" sqref="A1"/>
      <selection pane="bottomLeft" activeCell="A58" sqref="A58"/>
    </sheetView>
  </sheetViews>
  <sheetFormatPr defaultColWidth="9.00390625" defaultRowHeight="12.75" outlineLevelRow="2"/>
  <cols>
    <col min="1" max="1" width="8.00390625" style="5" customWidth="1"/>
    <col min="2" max="2" width="46.375" style="1" bestFit="1" customWidth="1"/>
    <col min="3" max="9" width="9.75390625" style="1" customWidth="1"/>
    <col min="10" max="16384" width="9.125" style="1" customWidth="1"/>
  </cols>
  <sheetData>
    <row r="1" spans="1:9" s="2" customFormat="1" ht="40.5" customHeight="1">
      <c r="A1" s="146" t="s">
        <v>131</v>
      </c>
      <c r="B1" s="147"/>
      <c r="C1" s="43" t="s">
        <v>151</v>
      </c>
      <c r="D1" s="43" t="s">
        <v>199</v>
      </c>
      <c r="E1" s="44" t="s">
        <v>136</v>
      </c>
      <c r="F1" s="44" t="s">
        <v>198</v>
      </c>
      <c r="G1" s="44" t="s">
        <v>142</v>
      </c>
      <c r="H1" s="44" t="s">
        <v>150</v>
      </c>
      <c r="I1" s="44" t="s">
        <v>179</v>
      </c>
    </row>
    <row r="2" spans="1:8" s="2" customFormat="1" ht="16.5" customHeight="1">
      <c r="A2" s="140"/>
      <c r="B2" s="137"/>
      <c r="C2" s="137"/>
      <c r="D2" s="137"/>
      <c r="E2" s="137"/>
      <c r="F2" s="137"/>
      <c r="G2" s="137"/>
      <c r="H2" s="137"/>
    </row>
    <row r="3" spans="1:9" s="2" customFormat="1" ht="16.5" customHeight="1">
      <c r="A3" s="138" t="s">
        <v>3</v>
      </c>
      <c r="B3" s="139"/>
      <c r="C3" s="14">
        <f aca="true" t="shared" si="0" ref="C3:H3">SUM(C4+C5)</f>
        <v>173780</v>
      </c>
      <c r="D3" s="14">
        <f t="shared" si="0"/>
        <v>186922</v>
      </c>
      <c r="E3" s="14">
        <f t="shared" si="0"/>
        <v>252117</v>
      </c>
      <c r="F3" s="14">
        <f t="shared" si="0"/>
        <v>258617</v>
      </c>
      <c r="G3" s="14">
        <f t="shared" si="0"/>
        <v>275117</v>
      </c>
      <c r="H3" s="14">
        <f t="shared" si="0"/>
        <v>282117</v>
      </c>
      <c r="I3" s="14">
        <f>SUM(I4+I5)</f>
        <v>282117</v>
      </c>
    </row>
    <row r="4" spans="1:9" s="3" customFormat="1" ht="16.5" customHeight="1">
      <c r="A4" s="15" t="s">
        <v>215</v>
      </c>
      <c r="B4" s="16" t="s">
        <v>4</v>
      </c>
      <c r="C4" s="17">
        <v>168591</v>
      </c>
      <c r="D4" s="17">
        <v>181599</v>
      </c>
      <c r="E4" s="17">
        <v>247000</v>
      </c>
      <c r="F4" s="17">
        <v>253500</v>
      </c>
      <c r="G4" s="17">
        <v>270000</v>
      </c>
      <c r="H4" s="17">
        <v>277000</v>
      </c>
      <c r="I4" s="17">
        <v>277000</v>
      </c>
    </row>
    <row r="5" spans="1:9" s="3" customFormat="1" ht="16.5" customHeight="1">
      <c r="A5" s="18">
        <v>120</v>
      </c>
      <c r="B5" s="90" t="s">
        <v>216</v>
      </c>
      <c r="C5" s="20">
        <f aca="true" t="shared" si="1" ref="C5:H5">SUM(C6:C8)</f>
        <v>5189</v>
      </c>
      <c r="D5" s="20">
        <f t="shared" si="1"/>
        <v>5323</v>
      </c>
      <c r="E5" s="20">
        <f t="shared" si="1"/>
        <v>5117</v>
      </c>
      <c r="F5" s="20">
        <f t="shared" si="1"/>
        <v>5117</v>
      </c>
      <c r="G5" s="20">
        <f t="shared" si="1"/>
        <v>5117</v>
      </c>
      <c r="H5" s="20">
        <f t="shared" si="1"/>
        <v>5117</v>
      </c>
      <c r="I5" s="20">
        <f>SUM(I6:I8)</f>
        <v>5117</v>
      </c>
    </row>
    <row r="6" spans="1:9" s="2" customFormat="1" ht="16.5" customHeight="1" hidden="1" outlineLevel="1">
      <c r="A6" s="21">
        <v>121001</v>
      </c>
      <c r="B6" s="16" t="s">
        <v>5</v>
      </c>
      <c r="C6" s="17">
        <v>3019</v>
      </c>
      <c r="D6" s="17">
        <v>3075</v>
      </c>
      <c r="E6" s="17">
        <v>3000</v>
      </c>
      <c r="F6" s="17">
        <v>3000</v>
      </c>
      <c r="G6" s="17">
        <v>3000</v>
      </c>
      <c r="H6" s="17">
        <v>3000</v>
      </c>
      <c r="I6" s="17">
        <v>3000</v>
      </c>
    </row>
    <row r="7" spans="1:9" s="2" customFormat="1" ht="16.5" customHeight="1" hidden="1" outlineLevel="1">
      <c r="A7" s="21">
        <v>121002</v>
      </c>
      <c r="B7" s="16" t="s">
        <v>6</v>
      </c>
      <c r="C7" s="17">
        <v>2153</v>
      </c>
      <c r="D7" s="17">
        <v>2231</v>
      </c>
      <c r="E7" s="17">
        <v>2100</v>
      </c>
      <c r="F7" s="17">
        <v>2100</v>
      </c>
      <c r="G7" s="17">
        <v>2100</v>
      </c>
      <c r="H7" s="17">
        <v>2100</v>
      </c>
      <c r="I7" s="17">
        <v>2100</v>
      </c>
    </row>
    <row r="8" spans="1:9" s="2" customFormat="1" ht="16.5" customHeight="1" hidden="1" outlineLevel="1">
      <c r="A8" s="21">
        <v>121003</v>
      </c>
      <c r="B8" s="16" t="s">
        <v>7</v>
      </c>
      <c r="C8" s="17">
        <v>17</v>
      </c>
      <c r="D8" s="17">
        <v>17</v>
      </c>
      <c r="E8" s="17">
        <v>17</v>
      </c>
      <c r="F8" s="17">
        <v>17</v>
      </c>
      <c r="G8" s="16">
        <v>17</v>
      </c>
      <c r="H8" s="16">
        <v>17</v>
      </c>
      <c r="I8" s="16">
        <v>17</v>
      </c>
    </row>
    <row r="9" spans="1:9" s="2" customFormat="1" ht="12" customHeight="1" collapsed="1">
      <c r="A9" s="21"/>
      <c r="B9" s="16"/>
      <c r="C9" s="17"/>
      <c r="D9" s="17"/>
      <c r="E9" s="17"/>
      <c r="F9" s="17"/>
      <c r="G9" s="16"/>
      <c r="H9" s="16"/>
      <c r="I9" s="16"/>
    </row>
    <row r="10" spans="1:9" s="2" customFormat="1" ht="16.5" customHeight="1">
      <c r="A10" s="138" t="s">
        <v>8</v>
      </c>
      <c r="B10" s="139"/>
      <c r="C10" s="22">
        <f aca="true" t="shared" si="2" ref="C10:H10">C12+C13+C14+C15</f>
        <v>6225</v>
      </c>
      <c r="D10" s="22">
        <f t="shared" si="2"/>
        <v>6235</v>
      </c>
      <c r="E10" s="22">
        <f t="shared" si="2"/>
        <v>6500</v>
      </c>
      <c r="F10" s="22">
        <f t="shared" si="2"/>
        <v>6286</v>
      </c>
      <c r="G10" s="22">
        <f t="shared" si="2"/>
        <v>6500</v>
      </c>
      <c r="H10" s="22">
        <f t="shared" si="2"/>
        <v>6500</v>
      </c>
      <c r="I10" s="22">
        <f>I12+I13+I14+I15</f>
        <v>6500</v>
      </c>
    </row>
    <row r="11" spans="1:9" s="2" customFormat="1" ht="16.5" customHeight="1">
      <c r="A11" s="126">
        <v>130</v>
      </c>
      <c r="B11" s="131" t="s">
        <v>217</v>
      </c>
      <c r="C11" s="87"/>
      <c r="D11" s="87"/>
      <c r="E11" s="87"/>
      <c r="F11" s="87"/>
      <c r="G11" s="87"/>
      <c r="H11" s="87"/>
      <c r="I11" s="87"/>
    </row>
    <row r="12" spans="1:9" s="3" customFormat="1" ht="16.5" customHeight="1" hidden="1" outlineLevel="1">
      <c r="A12" s="15" t="s">
        <v>9</v>
      </c>
      <c r="B12" s="16" t="s">
        <v>10</v>
      </c>
      <c r="C12" s="17">
        <v>446</v>
      </c>
      <c r="D12" s="17">
        <v>435</v>
      </c>
      <c r="E12" s="17">
        <v>400</v>
      </c>
      <c r="F12" s="17">
        <v>388</v>
      </c>
      <c r="G12" s="17">
        <v>400</v>
      </c>
      <c r="H12" s="17">
        <v>400</v>
      </c>
      <c r="I12" s="17">
        <v>400</v>
      </c>
    </row>
    <row r="13" spans="1:9" s="2" customFormat="1" ht="16.5" customHeight="1" hidden="1" outlineLevel="1">
      <c r="A13" s="15" t="s">
        <v>11</v>
      </c>
      <c r="B13" s="16" t="s">
        <v>12</v>
      </c>
      <c r="C13" s="23">
        <v>132</v>
      </c>
      <c r="D13" s="23">
        <v>76</v>
      </c>
      <c r="E13" s="23">
        <v>100</v>
      </c>
      <c r="F13" s="23">
        <v>28</v>
      </c>
      <c r="G13" s="23">
        <v>100</v>
      </c>
      <c r="H13" s="23">
        <v>100</v>
      </c>
      <c r="I13" s="23">
        <v>100</v>
      </c>
    </row>
    <row r="14" spans="1:9" s="2" customFormat="1" ht="16.5" customHeight="1" hidden="1" outlineLevel="1">
      <c r="A14" s="15" t="s">
        <v>13</v>
      </c>
      <c r="B14" s="16" t="s">
        <v>14</v>
      </c>
      <c r="C14" s="17">
        <v>5647</v>
      </c>
      <c r="D14" s="17">
        <v>5724</v>
      </c>
      <c r="E14" s="17">
        <v>6000</v>
      </c>
      <c r="F14" s="17">
        <v>5870</v>
      </c>
      <c r="G14" s="17">
        <v>6000</v>
      </c>
      <c r="H14" s="17">
        <v>6000</v>
      </c>
      <c r="I14" s="17">
        <v>6000</v>
      </c>
    </row>
    <row r="15" spans="1:9" s="2" customFormat="1" ht="16.5" customHeight="1" hidden="1" outlineLevel="1">
      <c r="A15" s="21">
        <v>133012</v>
      </c>
      <c r="B15" s="16" t="s">
        <v>15</v>
      </c>
      <c r="C15" s="17"/>
      <c r="D15" s="17"/>
      <c r="E15" s="17"/>
      <c r="F15" s="17"/>
      <c r="G15" s="17"/>
      <c r="H15" s="17"/>
      <c r="I15" s="17"/>
    </row>
    <row r="16" spans="1:9" s="2" customFormat="1" ht="12" customHeight="1" collapsed="1">
      <c r="A16" s="21"/>
      <c r="B16" s="16"/>
      <c r="C16" s="17"/>
      <c r="D16" s="17"/>
      <c r="E16" s="17"/>
      <c r="F16" s="17"/>
      <c r="G16" s="17"/>
      <c r="H16" s="17"/>
      <c r="I16" s="17"/>
    </row>
    <row r="17" spans="1:9" s="2" customFormat="1" ht="16.5" customHeight="1">
      <c r="A17" s="138" t="s">
        <v>16</v>
      </c>
      <c r="B17" s="139"/>
      <c r="C17" s="24">
        <f>SUM(C19:C21)</f>
        <v>155</v>
      </c>
      <c r="D17" s="24">
        <f aca="true" t="shared" si="3" ref="D17:I17">SUM(D19:D21)</f>
        <v>155</v>
      </c>
      <c r="E17" s="24">
        <f t="shared" si="3"/>
        <v>150</v>
      </c>
      <c r="F17" s="24">
        <f t="shared" si="3"/>
        <v>150</v>
      </c>
      <c r="G17" s="24">
        <f t="shared" si="3"/>
        <v>150</v>
      </c>
      <c r="H17" s="24">
        <f t="shared" si="3"/>
        <v>150</v>
      </c>
      <c r="I17" s="24">
        <f t="shared" si="3"/>
        <v>150</v>
      </c>
    </row>
    <row r="18" spans="1:9" s="2" customFormat="1" ht="16.5" customHeight="1">
      <c r="A18" s="126">
        <v>210</v>
      </c>
      <c r="B18" s="130"/>
      <c r="C18" s="132"/>
      <c r="D18" s="132"/>
      <c r="E18" s="132"/>
      <c r="F18" s="132"/>
      <c r="G18" s="132"/>
      <c r="H18" s="132"/>
      <c r="I18" s="132"/>
    </row>
    <row r="19" spans="1:9" s="2" customFormat="1" ht="16.5" customHeight="1" hidden="1" outlineLevel="1">
      <c r="A19" s="21">
        <v>212002</v>
      </c>
      <c r="B19" s="16" t="s">
        <v>17</v>
      </c>
      <c r="C19" s="23">
        <v>155</v>
      </c>
      <c r="D19" s="23">
        <v>155</v>
      </c>
      <c r="E19" s="23">
        <v>150</v>
      </c>
      <c r="F19" s="23">
        <v>150</v>
      </c>
      <c r="G19" s="23">
        <v>150</v>
      </c>
      <c r="H19" s="23">
        <v>150</v>
      </c>
      <c r="I19" s="23">
        <v>150</v>
      </c>
    </row>
    <row r="20" spans="1:9" s="2" customFormat="1" ht="16.5" customHeight="1" hidden="1" outlineLevel="1">
      <c r="A20" s="21">
        <v>212004</v>
      </c>
      <c r="B20" s="16" t="s">
        <v>116</v>
      </c>
      <c r="C20" s="17"/>
      <c r="D20" s="17"/>
      <c r="E20" s="17"/>
      <c r="F20" s="17"/>
      <c r="G20" s="17"/>
      <c r="H20" s="17"/>
      <c r="I20" s="17"/>
    </row>
    <row r="21" spans="1:9" s="2" customFormat="1" ht="12" customHeight="1" collapsed="1">
      <c r="A21" s="21"/>
      <c r="B21" s="16"/>
      <c r="C21" s="17"/>
      <c r="D21" s="17"/>
      <c r="E21" s="17"/>
      <c r="F21" s="17"/>
      <c r="G21" s="17"/>
      <c r="H21" s="17"/>
      <c r="I21" s="17"/>
    </row>
    <row r="22" spans="1:9" s="2" customFormat="1" ht="16.5" customHeight="1">
      <c r="A22" s="138" t="s">
        <v>18</v>
      </c>
      <c r="B22" s="139"/>
      <c r="C22" s="22">
        <f aca="true" t="shared" si="4" ref="C22:I22">C23+C26+C25+C28</f>
        <v>32629</v>
      </c>
      <c r="D22" s="22">
        <f t="shared" si="4"/>
        <v>30938</v>
      </c>
      <c r="E22" s="22">
        <f t="shared" si="4"/>
        <v>30600</v>
      </c>
      <c r="F22" s="22">
        <f t="shared" si="4"/>
        <v>35082</v>
      </c>
      <c r="G22" s="22">
        <f t="shared" si="4"/>
        <v>30600</v>
      </c>
      <c r="H22" s="22">
        <f t="shared" si="4"/>
        <v>30600</v>
      </c>
      <c r="I22" s="22">
        <f t="shared" si="4"/>
        <v>30600</v>
      </c>
    </row>
    <row r="23" spans="1:9" s="2" customFormat="1" ht="16.5" customHeight="1">
      <c r="A23" s="18">
        <v>220</v>
      </c>
      <c r="B23" s="19" t="s">
        <v>19</v>
      </c>
      <c r="C23" s="25">
        <f aca="true" t="shared" si="5" ref="C23:I23">SUM(C24)</f>
        <v>936</v>
      </c>
      <c r="D23" s="25">
        <f t="shared" si="5"/>
        <v>535</v>
      </c>
      <c r="E23" s="25">
        <f t="shared" si="5"/>
        <v>500</v>
      </c>
      <c r="F23" s="25">
        <f t="shared" si="5"/>
        <v>390</v>
      </c>
      <c r="G23" s="25">
        <f t="shared" si="5"/>
        <v>500</v>
      </c>
      <c r="H23" s="25">
        <f t="shared" si="5"/>
        <v>500</v>
      </c>
      <c r="I23" s="25">
        <f t="shared" si="5"/>
        <v>500</v>
      </c>
    </row>
    <row r="24" spans="1:9" s="2" customFormat="1" ht="16.5" customHeight="1" hidden="1" outlineLevel="1">
      <c r="A24" s="21">
        <v>221004</v>
      </c>
      <c r="B24" s="16" t="s">
        <v>20</v>
      </c>
      <c r="C24" s="23">
        <v>936</v>
      </c>
      <c r="D24" s="23">
        <v>535</v>
      </c>
      <c r="E24" s="23">
        <v>500</v>
      </c>
      <c r="F24" s="23">
        <v>390</v>
      </c>
      <c r="G24" s="23">
        <v>500</v>
      </c>
      <c r="H24" s="23">
        <v>500</v>
      </c>
      <c r="I24" s="23">
        <v>500</v>
      </c>
    </row>
    <row r="25" spans="1:9" s="2" customFormat="1" ht="16.5" customHeight="1" hidden="1" outlineLevel="1">
      <c r="A25" s="18">
        <v>222003</v>
      </c>
      <c r="B25" s="19" t="s">
        <v>21</v>
      </c>
      <c r="C25" s="25"/>
      <c r="D25" s="25"/>
      <c r="E25" s="25"/>
      <c r="F25" s="25">
        <v>40</v>
      </c>
      <c r="G25" s="25"/>
      <c r="H25" s="25"/>
      <c r="I25" s="25"/>
    </row>
    <row r="26" spans="1:9" s="2" customFormat="1" ht="16.5" customHeight="1" hidden="1" outlineLevel="1">
      <c r="A26" s="18">
        <v>223</v>
      </c>
      <c r="B26" s="19" t="s">
        <v>22</v>
      </c>
      <c r="C26" s="20">
        <f aca="true" t="shared" si="6" ref="C26:I26">SUM(C27:C27)</f>
        <v>1693</v>
      </c>
      <c r="D26" s="20">
        <f t="shared" si="6"/>
        <v>187</v>
      </c>
      <c r="E26" s="20">
        <f t="shared" si="6"/>
        <v>100</v>
      </c>
      <c r="F26" s="20">
        <f t="shared" si="6"/>
        <v>152</v>
      </c>
      <c r="G26" s="20">
        <f t="shared" si="6"/>
        <v>100</v>
      </c>
      <c r="H26" s="20">
        <f t="shared" si="6"/>
        <v>100</v>
      </c>
      <c r="I26" s="20">
        <f t="shared" si="6"/>
        <v>100</v>
      </c>
    </row>
    <row r="27" spans="1:9" s="2" customFormat="1" ht="16.5" customHeight="1" hidden="1" outlineLevel="2">
      <c r="A27" s="21">
        <v>223001</v>
      </c>
      <c r="B27" s="16" t="s">
        <v>152</v>
      </c>
      <c r="C27" s="17">
        <v>1693</v>
      </c>
      <c r="D27" s="17">
        <v>187</v>
      </c>
      <c r="E27" s="17">
        <v>100</v>
      </c>
      <c r="F27" s="17">
        <v>152</v>
      </c>
      <c r="G27" s="17">
        <v>100</v>
      </c>
      <c r="H27" s="17">
        <v>100</v>
      </c>
      <c r="I27" s="17">
        <v>100</v>
      </c>
    </row>
    <row r="28" spans="1:9" s="2" customFormat="1" ht="16.5" customHeight="1" collapsed="1">
      <c r="A28" s="26">
        <v>220</v>
      </c>
      <c r="B28" s="27" t="s">
        <v>114</v>
      </c>
      <c r="C28" s="28">
        <v>30000</v>
      </c>
      <c r="D28" s="28">
        <v>30216</v>
      </c>
      <c r="E28" s="28">
        <v>30000</v>
      </c>
      <c r="F28" s="28">
        <v>34500</v>
      </c>
      <c r="G28" s="28">
        <v>30000</v>
      </c>
      <c r="H28" s="28">
        <v>30000</v>
      </c>
      <c r="I28" s="28">
        <v>30000</v>
      </c>
    </row>
    <row r="29" spans="1:9" s="2" customFormat="1" ht="12" customHeight="1">
      <c r="A29" s="26"/>
      <c r="B29" s="27"/>
      <c r="C29" s="28"/>
      <c r="D29" s="28"/>
      <c r="E29" s="28"/>
      <c r="F29" s="28"/>
      <c r="G29" s="28"/>
      <c r="H29" s="28"/>
      <c r="I29" s="28"/>
    </row>
    <row r="30" spans="1:9" s="2" customFormat="1" ht="16.5" customHeight="1">
      <c r="A30" s="138" t="s">
        <v>133</v>
      </c>
      <c r="B30" s="138"/>
      <c r="C30" s="22">
        <f aca="true" t="shared" si="7" ref="C30:I30">C31+C34</f>
        <v>2413</v>
      </c>
      <c r="D30" s="22">
        <f t="shared" si="7"/>
        <v>1116</v>
      </c>
      <c r="E30" s="22">
        <f t="shared" si="7"/>
        <v>530</v>
      </c>
      <c r="F30" s="22">
        <f t="shared" si="7"/>
        <v>432</v>
      </c>
      <c r="G30" s="22">
        <f t="shared" si="7"/>
        <v>30</v>
      </c>
      <c r="H30" s="22">
        <f t="shared" si="7"/>
        <v>30</v>
      </c>
      <c r="I30" s="22">
        <f t="shared" si="7"/>
        <v>30</v>
      </c>
    </row>
    <row r="31" spans="1:9" s="4" customFormat="1" ht="16.5" customHeight="1">
      <c r="A31" s="29">
        <v>240</v>
      </c>
      <c r="B31" s="19" t="s">
        <v>99</v>
      </c>
      <c r="C31" s="25">
        <f aca="true" t="shared" si="8" ref="C31:H31">SUM(C32:C33)</f>
        <v>87</v>
      </c>
      <c r="D31" s="25">
        <f t="shared" si="8"/>
        <v>375</v>
      </c>
      <c r="E31" s="25">
        <f t="shared" si="8"/>
        <v>0</v>
      </c>
      <c r="F31" s="25">
        <f t="shared" si="8"/>
        <v>0</v>
      </c>
      <c r="G31" s="25">
        <f t="shared" si="8"/>
        <v>0</v>
      </c>
      <c r="H31" s="25">
        <f t="shared" si="8"/>
        <v>0</v>
      </c>
      <c r="I31" s="25">
        <f>SUM(I32:I33)</f>
        <v>0</v>
      </c>
    </row>
    <row r="32" spans="1:9" s="4" customFormat="1" ht="16.5" customHeight="1" hidden="1" outlineLevel="1">
      <c r="A32" s="30">
        <v>242</v>
      </c>
      <c r="B32" s="16" t="s">
        <v>23</v>
      </c>
      <c r="C32" s="23">
        <v>10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</row>
    <row r="33" spans="1:9" s="4" customFormat="1" ht="16.5" customHeight="1" hidden="1" outlineLevel="1">
      <c r="A33" s="30">
        <v>243</v>
      </c>
      <c r="B33" s="16" t="s">
        <v>200</v>
      </c>
      <c r="C33" s="23">
        <v>77</v>
      </c>
      <c r="D33" s="23">
        <v>375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</row>
    <row r="34" spans="1:9" s="2" customFormat="1" ht="16.5" customHeight="1" collapsed="1">
      <c r="A34" s="29">
        <v>290</v>
      </c>
      <c r="B34" s="19" t="s">
        <v>24</v>
      </c>
      <c r="C34" s="20">
        <f aca="true" t="shared" si="9" ref="C34:H34">SUM(C35:C37)</f>
        <v>2326</v>
      </c>
      <c r="D34" s="20">
        <f t="shared" si="9"/>
        <v>741</v>
      </c>
      <c r="E34" s="20">
        <f t="shared" si="9"/>
        <v>530</v>
      </c>
      <c r="F34" s="20">
        <f t="shared" si="9"/>
        <v>432</v>
      </c>
      <c r="G34" s="20">
        <f t="shared" si="9"/>
        <v>30</v>
      </c>
      <c r="H34" s="20">
        <f t="shared" si="9"/>
        <v>30</v>
      </c>
      <c r="I34" s="20">
        <f>SUM(I35:I37)</f>
        <v>30</v>
      </c>
    </row>
    <row r="35" spans="1:9" s="2" customFormat="1" ht="16.5" customHeight="1" hidden="1" outlineLevel="1">
      <c r="A35" s="30">
        <v>292017</v>
      </c>
      <c r="B35" s="16" t="s">
        <v>153</v>
      </c>
      <c r="C35" s="17">
        <v>874</v>
      </c>
      <c r="D35" s="17">
        <v>567</v>
      </c>
      <c r="E35" s="17">
        <v>500</v>
      </c>
      <c r="F35" s="17">
        <v>406</v>
      </c>
      <c r="G35" s="17"/>
      <c r="H35" s="17"/>
      <c r="I35" s="17"/>
    </row>
    <row r="36" spans="1:9" s="2" customFormat="1" ht="16.5" customHeight="1" hidden="1" outlineLevel="1">
      <c r="A36" s="30">
        <v>292019</v>
      </c>
      <c r="B36" s="16" t="s">
        <v>117</v>
      </c>
      <c r="C36" s="17">
        <v>1000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s="2" customFormat="1" ht="16.5" customHeight="1" hidden="1" outlineLevel="1">
      <c r="A37" s="30">
        <v>292027</v>
      </c>
      <c r="B37" s="16" t="s">
        <v>128</v>
      </c>
      <c r="C37" s="17">
        <v>452</v>
      </c>
      <c r="D37" s="17">
        <v>174</v>
      </c>
      <c r="E37" s="17">
        <v>30</v>
      </c>
      <c r="F37" s="17">
        <v>26</v>
      </c>
      <c r="G37" s="17">
        <v>30</v>
      </c>
      <c r="H37" s="17">
        <v>30</v>
      </c>
      <c r="I37" s="17">
        <v>30</v>
      </c>
    </row>
    <row r="38" spans="1:9" s="2" customFormat="1" ht="12" customHeight="1" collapsed="1">
      <c r="A38" s="30"/>
      <c r="B38" s="16"/>
      <c r="C38" s="17"/>
      <c r="D38" s="17"/>
      <c r="E38" s="17"/>
      <c r="F38" s="17"/>
      <c r="G38" s="17"/>
      <c r="H38" s="17"/>
      <c r="I38" s="17"/>
    </row>
    <row r="39" spans="1:9" s="2" customFormat="1" ht="16.5" customHeight="1">
      <c r="A39" s="138" t="s">
        <v>25</v>
      </c>
      <c r="B39" s="139"/>
      <c r="C39" s="22">
        <f aca="true" t="shared" si="10" ref="C39:I39">SUM(C40)</f>
        <v>574871</v>
      </c>
      <c r="D39" s="22">
        <f t="shared" si="10"/>
        <v>620908</v>
      </c>
      <c r="E39" s="22">
        <f t="shared" si="10"/>
        <v>605667</v>
      </c>
      <c r="F39" s="22">
        <f t="shared" si="10"/>
        <v>624376</v>
      </c>
      <c r="G39" s="22">
        <f t="shared" si="10"/>
        <v>592800</v>
      </c>
      <c r="H39" s="22">
        <f t="shared" si="10"/>
        <v>592800</v>
      </c>
      <c r="I39" s="22">
        <f t="shared" si="10"/>
        <v>591400</v>
      </c>
    </row>
    <row r="40" spans="1:9" s="2" customFormat="1" ht="16.5" customHeight="1">
      <c r="A40" s="18">
        <v>310</v>
      </c>
      <c r="B40" s="19" t="s">
        <v>26</v>
      </c>
      <c r="C40" s="20">
        <f aca="true" t="shared" si="11" ref="C40:H40">SUM(C41:C42)</f>
        <v>574871</v>
      </c>
      <c r="D40" s="20">
        <f t="shared" si="11"/>
        <v>620908</v>
      </c>
      <c r="E40" s="20">
        <f t="shared" si="11"/>
        <v>605667</v>
      </c>
      <c r="F40" s="20">
        <f t="shared" si="11"/>
        <v>624376</v>
      </c>
      <c r="G40" s="20">
        <f t="shared" si="11"/>
        <v>592800</v>
      </c>
      <c r="H40" s="20">
        <f t="shared" si="11"/>
        <v>592800</v>
      </c>
      <c r="I40" s="20">
        <f>SUM(I41:I42)</f>
        <v>591400</v>
      </c>
    </row>
    <row r="41" spans="1:9" s="2" customFormat="1" ht="16.5" customHeight="1" hidden="1" outlineLevel="1">
      <c r="A41" s="21">
        <v>311</v>
      </c>
      <c r="B41" s="16" t="s">
        <v>27</v>
      </c>
      <c r="C41" s="17"/>
      <c r="D41" s="17"/>
      <c r="E41" s="17"/>
      <c r="F41" s="17"/>
      <c r="G41" s="17"/>
      <c r="H41" s="17"/>
      <c r="I41" s="17"/>
    </row>
    <row r="42" spans="1:9" s="2" customFormat="1" ht="16.5" customHeight="1" hidden="1" outlineLevel="1">
      <c r="A42" s="18">
        <v>312</v>
      </c>
      <c r="B42" s="19" t="s">
        <v>28</v>
      </c>
      <c r="C42" s="20">
        <f aca="true" t="shared" si="12" ref="C42:H42">SUM(C43:C45)</f>
        <v>574871</v>
      </c>
      <c r="D42" s="20">
        <f t="shared" si="12"/>
        <v>620908</v>
      </c>
      <c r="E42" s="20">
        <f t="shared" si="12"/>
        <v>605667</v>
      </c>
      <c r="F42" s="20">
        <f t="shared" si="12"/>
        <v>624376</v>
      </c>
      <c r="G42" s="20">
        <f t="shared" si="12"/>
        <v>592800</v>
      </c>
      <c r="H42" s="20">
        <f t="shared" si="12"/>
        <v>592800</v>
      </c>
      <c r="I42" s="20">
        <f>SUM(I43:I45)</f>
        <v>591400</v>
      </c>
    </row>
    <row r="43" spans="1:9" s="2" customFormat="1" ht="16.5" customHeight="1" hidden="1" outlineLevel="1">
      <c r="A43" s="21">
        <v>312001</v>
      </c>
      <c r="B43" s="16" t="s">
        <v>155</v>
      </c>
      <c r="C43" s="17">
        <v>1366</v>
      </c>
      <c r="D43" s="17">
        <v>1968</v>
      </c>
      <c r="E43" s="17">
        <v>3100</v>
      </c>
      <c r="F43" s="17">
        <v>2626</v>
      </c>
      <c r="G43" s="17">
        <v>2800</v>
      </c>
      <c r="H43" s="17">
        <v>2800</v>
      </c>
      <c r="I43" s="17">
        <v>1400</v>
      </c>
    </row>
    <row r="44" spans="1:9" s="2" customFormat="1" ht="16.5" customHeight="1" hidden="1" outlineLevel="1">
      <c r="A44" s="21">
        <v>312012</v>
      </c>
      <c r="B44" s="16" t="s">
        <v>154</v>
      </c>
      <c r="C44" s="17">
        <v>573505</v>
      </c>
      <c r="D44" s="17">
        <v>618940</v>
      </c>
      <c r="E44" s="17">
        <v>602567</v>
      </c>
      <c r="F44" s="17">
        <v>621750</v>
      </c>
      <c r="G44" s="17">
        <v>590000</v>
      </c>
      <c r="H44" s="17">
        <v>590000</v>
      </c>
      <c r="I44" s="17">
        <v>590000</v>
      </c>
    </row>
    <row r="45" spans="1:9" s="2" customFormat="1" ht="16.5" customHeight="1" hidden="1" outlineLevel="1">
      <c r="A45" s="21"/>
      <c r="B45" s="124" t="s">
        <v>183</v>
      </c>
      <c r="C45" s="17"/>
      <c r="D45" s="17"/>
      <c r="E45" s="17"/>
      <c r="F45" s="17"/>
      <c r="G45" s="17"/>
      <c r="H45" s="17"/>
      <c r="I45" s="17"/>
    </row>
    <row r="46" spans="1:9" s="2" customFormat="1" ht="16.5" customHeight="1" collapsed="1">
      <c r="A46" s="148" t="s">
        <v>29</v>
      </c>
      <c r="B46" s="135"/>
      <c r="C46" s="31">
        <f aca="true" t="shared" si="13" ref="C46:I46">C3+C10+C17+C22+C30+C39</f>
        <v>790073</v>
      </c>
      <c r="D46" s="31">
        <f t="shared" si="13"/>
        <v>846274</v>
      </c>
      <c r="E46" s="31">
        <f t="shared" si="13"/>
        <v>895564</v>
      </c>
      <c r="F46" s="31">
        <f t="shared" si="13"/>
        <v>924943</v>
      </c>
      <c r="G46" s="31">
        <f t="shared" si="13"/>
        <v>905197</v>
      </c>
      <c r="H46" s="31">
        <f t="shared" si="13"/>
        <v>912197</v>
      </c>
      <c r="I46" s="31">
        <f t="shared" si="13"/>
        <v>910797</v>
      </c>
    </row>
    <row r="47" spans="1:9" s="2" customFormat="1" ht="16.5" customHeight="1">
      <c r="A47" s="136"/>
      <c r="B47" s="137"/>
      <c r="C47" s="137"/>
      <c r="D47" s="137"/>
      <c r="E47" s="32"/>
      <c r="F47" s="32"/>
      <c r="G47" s="16"/>
      <c r="H47" s="16"/>
      <c r="I47" s="16"/>
    </row>
    <row r="48" spans="1:9" s="2" customFormat="1" ht="16.5" customHeight="1">
      <c r="A48" s="142" t="s">
        <v>30</v>
      </c>
      <c r="B48" s="143"/>
      <c r="C48" s="33">
        <v>2016</v>
      </c>
      <c r="D48" s="33">
        <v>2017</v>
      </c>
      <c r="E48" s="33">
        <v>2018</v>
      </c>
      <c r="F48" s="123" t="s">
        <v>181</v>
      </c>
      <c r="G48" s="33">
        <v>2019</v>
      </c>
      <c r="H48" s="33">
        <v>2020</v>
      </c>
      <c r="I48" s="33">
        <v>2021</v>
      </c>
    </row>
    <row r="49" spans="1:9" s="2" customFormat="1" ht="16.5" customHeight="1">
      <c r="A49" s="127">
        <v>320</v>
      </c>
      <c r="B49" s="133" t="s">
        <v>31</v>
      </c>
      <c r="C49" s="28">
        <f aca="true" t="shared" si="14" ref="C49:I49">C50</f>
        <v>0</v>
      </c>
      <c r="D49" s="28">
        <f t="shared" si="14"/>
        <v>85000</v>
      </c>
      <c r="E49" s="28">
        <f t="shared" si="14"/>
        <v>14100</v>
      </c>
      <c r="F49" s="28">
        <f t="shared" si="14"/>
        <v>0</v>
      </c>
      <c r="G49" s="28">
        <f>SUM(G50:G51)</f>
        <v>62500</v>
      </c>
      <c r="H49" s="28">
        <f t="shared" si="14"/>
        <v>0</v>
      </c>
      <c r="I49" s="28">
        <f t="shared" si="14"/>
        <v>0</v>
      </c>
    </row>
    <row r="50" spans="1:9" s="2" customFormat="1" ht="16.5" customHeight="1" hidden="1" outlineLevel="1">
      <c r="A50" s="21">
        <v>322001</v>
      </c>
      <c r="B50" s="16" t="s">
        <v>102</v>
      </c>
      <c r="C50" s="34"/>
      <c r="D50" s="34">
        <v>85000</v>
      </c>
      <c r="E50" s="34">
        <v>14100</v>
      </c>
      <c r="F50" s="34"/>
      <c r="G50" s="34">
        <v>38500</v>
      </c>
      <c r="H50" s="34"/>
      <c r="I50" s="34"/>
    </row>
    <row r="51" spans="1:9" s="2" customFormat="1" ht="12" customHeight="1" hidden="1" outlineLevel="1">
      <c r="A51" s="21"/>
      <c r="B51" s="16" t="s">
        <v>208</v>
      </c>
      <c r="C51" s="34"/>
      <c r="D51" s="34"/>
      <c r="E51" s="34"/>
      <c r="F51" s="34"/>
      <c r="G51" s="34">
        <v>24000</v>
      </c>
      <c r="H51" s="34"/>
      <c r="I51" s="34"/>
    </row>
    <row r="52" spans="1:9" s="2" customFormat="1" ht="16.5" customHeight="1" collapsed="1">
      <c r="A52" s="142" t="s">
        <v>32</v>
      </c>
      <c r="B52" s="143"/>
      <c r="C52" s="35">
        <f aca="true" t="shared" si="15" ref="C52:I52">C49</f>
        <v>0</v>
      </c>
      <c r="D52" s="35">
        <f t="shared" si="15"/>
        <v>85000</v>
      </c>
      <c r="E52" s="35">
        <f t="shared" si="15"/>
        <v>14100</v>
      </c>
      <c r="F52" s="35">
        <f t="shared" si="15"/>
        <v>0</v>
      </c>
      <c r="G52" s="35">
        <f t="shared" si="15"/>
        <v>62500</v>
      </c>
      <c r="H52" s="35">
        <f t="shared" si="15"/>
        <v>0</v>
      </c>
      <c r="I52" s="35">
        <f t="shared" si="15"/>
        <v>0</v>
      </c>
    </row>
    <row r="53" spans="1:9" s="2" customFormat="1" ht="16.5" customHeight="1">
      <c r="A53" s="136"/>
      <c r="B53" s="137"/>
      <c r="C53" s="137"/>
      <c r="D53" s="137"/>
      <c r="E53" s="32"/>
      <c r="F53" s="32"/>
      <c r="G53" s="16"/>
      <c r="H53" s="16"/>
      <c r="I53" s="16"/>
    </row>
    <row r="54" spans="1:9" s="2" customFormat="1" ht="17.25" customHeight="1">
      <c r="A54" s="144" t="s">
        <v>33</v>
      </c>
      <c r="B54" s="145"/>
      <c r="C54" s="36"/>
      <c r="D54" s="36"/>
      <c r="E54" s="36"/>
      <c r="F54" s="36"/>
      <c r="G54" s="36"/>
      <c r="H54" s="36"/>
      <c r="I54" s="36"/>
    </row>
    <row r="55" spans="1:9" s="2" customFormat="1" ht="16.5" customHeight="1">
      <c r="A55" s="149" t="s">
        <v>34</v>
      </c>
      <c r="B55" s="145"/>
      <c r="C55" s="37">
        <f aca="true" t="shared" si="16" ref="C55:H55">SUM(C56:C58)</f>
        <v>26353</v>
      </c>
      <c r="D55" s="37">
        <f t="shared" si="16"/>
        <v>35736</v>
      </c>
      <c r="E55" s="37">
        <f t="shared" si="16"/>
        <v>157000</v>
      </c>
      <c r="F55" s="37">
        <f t="shared" si="16"/>
        <v>142900</v>
      </c>
      <c r="G55" s="37">
        <f t="shared" si="16"/>
        <v>0</v>
      </c>
      <c r="H55" s="37">
        <f t="shared" si="16"/>
        <v>0</v>
      </c>
      <c r="I55" s="37">
        <f>SUM(I56:I58)</f>
        <v>0</v>
      </c>
    </row>
    <row r="56" spans="1:9" s="2" customFormat="1" ht="16.5" customHeight="1">
      <c r="A56" s="21">
        <v>450</v>
      </c>
      <c r="B56" s="16" t="s">
        <v>100</v>
      </c>
      <c r="C56" s="17">
        <v>26353</v>
      </c>
      <c r="D56" s="17">
        <v>35736</v>
      </c>
      <c r="E56" s="17">
        <v>87000</v>
      </c>
      <c r="F56" s="17">
        <v>72900</v>
      </c>
      <c r="G56" s="17"/>
      <c r="H56" s="17"/>
      <c r="I56" s="17"/>
    </row>
    <row r="57" spans="1:9" s="2" customFormat="1" ht="16.5" customHeight="1">
      <c r="A57" s="21">
        <v>510</v>
      </c>
      <c r="B57" s="16" t="s">
        <v>156</v>
      </c>
      <c r="C57" s="17"/>
      <c r="D57" s="17"/>
      <c r="E57" s="17">
        <v>70000</v>
      </c>
      <c r="F57" s="17">
        <v>70000</v>
      </c>
      <c r="G57" s="17"/>
      <c r="H57" s="17"/>
      <c r="I57" s="17"/>
    </row>
    <row r="58" spans="1:9" s="2" customFormat="1" ht="12" customHeight="1">
      <c r="A58" s="21"/>
      <c r="B58" s="16"/>
      <c r="C58" s="17"/>
      <c r="D58" s="17"/>
      <c r="E58" s="17"/>
      <c r="F58" s="17"/>
      <c r="G58" s="17"/>
      <c r="H58" s="17"/>
      <c r="I58" s="17"/>
    </row>
    <row r="59" spans="1:9" s="2" customFormat="1" ht="16.5" customHeight="1">
      <c r="A59" s="144" t="s">
        <v>33</v>
      </c>
      <c r="B59" s="145"/>
      <c r="C59" s="38">
        <f aca="true" t="shared" si="17" ref="C59:H59">C55</f>
        <v>26353</v>
      </c>
      <c r="D59" s="38">
        <f t="shared" si="17"/>
        <v>35736</v>
      </c>
      <c r="E59" s="38">
        <f t="shared" si="17"/>
        <v>157000</v>
      </c>
      <c r="F59" s="38">
        <f t="shared" si="17"/>
        <v>142900</v>
      </c>
      <c r="G59" s="38">
        <f t="shared" si="17"/>
        <v>0</v>
      </c>
      <c r="H59" s="38">
        <f t="shared" si="17"/>
        <v>0</v>
      </c>
      <c r="I59" s="38">
        <f>I55</f>
        <v>0</v>
      </c>
    </row>
    <row r="60" spans="1:9" s="2" customFormat="1" ht="16.5" customHeight="1">
      <c r="A60" s="136"/>
      <c r="B60" s="137"/>
      <c r="C60" s="137"/>
      <c r="D60" s="137"/>
      <c r="E60" s="137"/>
      <c r="F60" s="137"/>
      <c r="G60" s="137"/>
      <c r="H60" s="16"/>
      <c r="I60" s="16"/>
    </row>
    <row r="61" spans="1:9" s="2" customFormat="1" ht="16.5" customHeight="1">
      <c r="A61" s="134" t="s">
        <v>2</v>
      </c>
      <c r="B61" s="135"/>
      <c r="C61" s="39">
        <f aca="true" t="shared" si="18" ref="C61:I61">C46</f>
        <v>790073</v>
      </c>
      <c r="D61" s="39">
        <f t="shared" si="18"/>
        <v>846274</v>
      </c>
      <c r="E61" s="39">
        <f t="shared" si="18"/>
        <v>895564</v>
      </c>
      <c r="F61" s="39">
        <f t="shared" si="18"/>
        <v>924943</v>
      </c>
      <c r="G61" s="39">
        <f t="shared" si="18"/>
        <v>905197</v>
      </c>
      <c r="H61" s="39">
        <f t="shared" si="18"/>
        <v>912197</v>
      </c>
      <c r="I61" s="39">
        <f t="shared" si="18"/>
        <v>910797</v>
      </c>
    </row>
    <row r="62" spans="1:9" s="2" customFormat="1" ht="16.5" customHeight="1">
      <c r="A62" s="134" t="s">
        <v>30</v>
      </c>
      <c r="B62" s="135"/>
      <c r="C62" s="40">
        <f aca="true" t="shared" si="19" ref="C62:H62">SUM(C52)</f>
        <v>0</v>
      </c>
      <c r="D62" s="40">
        <f t="shared" si="19"/>
        <v>85000</v>
      </c>
      <c r="E62" s="40">
        <f t="shared" si="19"/>
        <v>14100</v>
      </c>
      <c r="F62" s="40">
        <f t="shared" si="19"/>
        <v>0</v>
      </c>
      <c r="G62" s="40">
        <f t="shared" si="19"/>
        <v>62500</v>
      </c>
      <c r="H62" s="40">
        <f t="shared" si="19"/>
        <v>0</v>
      </c>
      <c r="I62" s="40">
        <f>SUM(I52)</f>
        <v>0</v>
      </c>
    </row>
    <row r="63" spans="1:9" ht="16.5" customHeight="1">
      <c r="A63" s="134" t="s">
        <v>33</v>
      </c>
      <c r="B63" s="135"/>
      <c r="C63" s="40">
        <f aca="true" t="shared" si="20" ref="C63:H63">SUM(C55)</f>
        <v>26353</v>
      </c>
      <c r="D63" s="40">
        <f t="shared" si="20"/>
        <v>35736</v>
      </c>
      <c r="E63" s="40">
        <f t="shared" si="20"/>
        <v>157000</v>
      </c>
      <c r="F63" s="40">
        <f t="shared" si="20"/>
        <v>142900</v>
      </c>
      <c r="G63" s="40">
        <f t="shared" si="20"/>
        <v>0</v>
      </c>
      <c r="H63" s="40">
        <f t="shared" si="20"/>
        <v>0</v>
      </c>
      <c r="I63" s="40">
        <f>SUM(I55)</f>
        <v>0</v>
      </c>
    </row>
    <row r="64" spans="1:9" ht="16.5" customHeight="1">
      <c r="A64" s="141" t="s">
        <v>35</v>
      </c>
      <c r="B64" s="139"/>
      <c r="C64" s="41">
        <f aca="true" t="shared" si="21" ref="C64:H64">C61+C62+C63</f>
        <v>816426</v>
      </c>
      <c r="D64" s="41">
        <f t="shared" si="21"/>
        <v>967010</v>
      </c>
      <c r="E64" s="42">
        <f t="shared" si="21"/>
        <v>1066664</v>
      </c>
      <c r="F64" s="42">
        <f t="shared" si="21"/>
        <v>1067843</v>
      </c>
      <c r="G64" s="41">
        <f t="shared" si="21"/>
        <v>967697</v>
      </c>
      <c r="H64" s="41">
        <f t="shared" si="21"/>
        <v>912197</v>
      </c>
      <c r="I64" s="41">
        <f>I61+I62+I63</f>
        <v>910797</v>
      </c>
    </row>
    <row r="67" ht="15.75">
      <c r="B67" s="6"/>
    </row>
    <row r="78" spans="1:2" ht="12.75">
      <c r="A78" s="7"/>
      <c r="B78" s="8"/>
    </row>
    <row r="79" spans="1:2" ht="12.75">
      <c r="A79" s="7"/>
      <c r="B79" s="8"/>
    </row>
    <row r="80" spans="1:2" ht="12.75">
      <c r="A80" s="7"/>
      <c r="B80" s="8"/>
    </row>
    <row r="81" spans="1:2" ht="12.75">
      <c r="A81" s="7"/>
      <c r="B81" s="8"/>
    </row>
    <row r="82" spans="1:2" ht="12.75">
      <c r="A82" s="7"/>
      <c r="B82" s="8"/>
    </row>
    <row r="83" spans="1:2" ht="12.75">
      <c r="A83" s="7"/>
      <c r="B83" s="8"/>
    </row>
    <row r="84" spans="1:2" ht="12.75">
      <c r="A84" s="7"/>
      <c r="B84" s="8"/>
    </row>
    <row r="85" spans="1:2" ht="12.75">
      <c r="A85" s="7"/>
      <c r="B85" s="8"/>
    </row>
    <row r="86" spans="1:2" ht="12.75">
      <c r="A86" s="7"/>
      <c r="B86" s="8"/>
    </row>
    <row r="87" spans="1:2" ht="12.75">
      <c r="A87" s="7"/>
      <c r="B87" s="8"/>
    </row>
    <row r="88" spans="1:2" ht="12.75">
      <c r="A88" s="7"/>
      <c r="B88" s="8"/>
    </row>
    <row r="89" spans="1:2" ht="12.75">
      <c r="A89" s="7"/>
      <c r="B89" s="8"/>
    </row>
    <row r="90" spans="1:2" ht="12.75">
      <c r="A90" s="7"/>
      <c r="B90" s="8"/>
    </row>
    <row r="91" spans="1:2" ht="12.75">
      <c r="A91" s="7"/>
      <c r="B91" s="8"/>
    </row>
    <row r="92" spans="1:2" ht="12.75">
      <c r="A92" s="7"/>
      <c r="B92" s="8"/>
    </row>
    <row r="93" spans="1:2" ht="12.75">
      <c r="A93" s="7"/>
      <c r="B93" s="8"/>
    </row>
    <row r="94" spans="1:2" ht="12.75">
      <c r="A94" s="7"/>
      <c r="B94" s="8"/>
    </row>
    <row r="95" spans="1:2" ht="12.75">
      <c r="A95" s="7"/>
      <c r="B95" s="8"/>
    </row>
    <row r="96" spans="1:2" ht="12.75">
      <c r="A96" s="7"/>
      <c r="B96" s="8"/>
    </row>
    <row r="97" spans="1:2" ht="12.75">
      <c r="A97" s="7"/>
      <c r="B97" s="8"/>
    </row>
    <row r="98" spans="1:2" ht="12.75">
      <c r="A98" s="7"/>
      <c r="B98" s="8"/>
    </row>
    <row r="99" spans="1:2" ht="12.75">
      <c r="A99" s="7"/>
      <c r="B99" s="8"/>
    </row>
    <row r="100" spans="1:2" ht="12.75">
      <c r="A100" s="7"/>
      <c r="B100" s="8"/>
    </row>
    <row r="101" spans="1:2" ht="12.75">
      <c r="A101" s="7"/>
      <c r="B101" s="8"/>
    </row>
    <row r="102" spans="1:2" ht="12.75">
      <c r="A102" s="7"/>
      <c r="B102" s="8"/>
    </row>
    <row r="103" spans="1:2" ht="12.75">
      <c r="A103" s="7"/>
      <c r="B103" s="8"/>
    </row>
    <row r="104" spans="1:2" ht="12.75">
      <c r="A104" s="7"/>
      <c r="B104" s="8"/>
    </row>
    <row r="105" spans="1:2" ht="12.75">
      <c r="A105" s="7"/>
      <c r="B105" s="8"/>
    </row>
    <row r="106" spans="1:2" ht="12.75">
      <c r="A106" s="7"/>
      <c r="B106" s="8"/>
    </row>
    <row r="107" spans="1:2" ht="12.75">
      <c r="A107" s="7"/>
      <c r="B107" s="8"/>
    </row>
    <row r="108" spans="1:2" ht="12.75">
      <c r="A108" s="7"/>
      <c r="B108" s="8"/>
    </row>
    <row r="109" spans="1:2" ht="12.75">
      <c r="A109" s="7"/>
      <c r="B109" s="8"/>
    </row>
    <row r="110" spans="1:2" ht="12.75">
      <c r="A110" s="7"/>
      <c r="B110" s="8"/>
    </row>
    <row r="111" spans="1:2" ht="12.75">
      <c r="A111" s="7"/>
      <c r="B111" s="8"/>
    </row>
    <row r="112" spans="1:2" ht="12.75">
      <c r="A112" s="7"/>
      <c r="B112" s="8"/>
    </row>
    <row r="113" spans="1:2" ht="12.75">
      <c r="A113" s="7"/>
      <c r="B113" s="8"/>
    </row>
    <row r="114" spans="1:2" ht="12.75">
      <c r="A114" s="7"/>
      <c r="B114" s="8"/>
    </row>
    <row r="115" spans="1:2" ht="12.75">
      <c r="A115" s="7"/>
      <c r="B115" s="8"/>
    </row>
    <row r="116" spans="1:2" ht="12.75">
      <c r="A116" s="7"/>
      <c r="B116" s="8"/>
    </row>
    <row r="117" spans="1:2" ht="12.75">
      <c r="A117" s="7"/>
      <c r="B117" s="8"/>
    </row>
    <row r="118" spans="1:2" ht="12.75">
      <c r="A118" s="7"/>
      <c r="B118" s="8"/>
    </row>
    <row r="119" spans="1:2" ht="12.75">
      <c r="A119" s="7"/>
      <c r="B119" s="8"/>
    </row>
    <row r="120" spans="1:2" ht="12.75">
      <c r="A120" s="7"/>
      <c r="B120" s="8"/>
    </row>
    <row r="121" spans="1:2" ht="12.75">
      <c r="A121" s="7"/>
      <c r="B121" s="8"/>
    </row>
    <row r="122" spans="1:2" ht="12.75">
      <c r="A122" s="7"/>
      <c r="B122" s="8"/>
    </row>
    <row r="123" spans="1:2" ht="12.75">
      <c r="A123" s="7"/>
      <c r="B123" s="8"/>
    </row>
    <row r="124" spans="1:2" ht="12.75">
      <c r="A124" s="7"/>
      <c r="B124" s="8"/>
    </row>
    <row r="125" spans="1:2" ht="12.75">
      <c r="A125" s="7"/>
      <c r="B125" s="8"/>
    </row>
    <row r="126" spans="1:2" ht="12.75">
      <c r="A126" s="7"/>
      <c r="B126" s="8"/>
    </row>
    <row r="127" spans="1:2" ht="12.75">
      <c r="A127" s="7"/>
      <c r="B127" s="8"/>
    </row>
    <row r="128" spans="1:2" ht="12.75">
      <c r="A128" s="7"/>
      <c r="B128" s="8"/>
    </row>
    <row r="129" spans="1:2" ht="12.75">
      <c r="A129" s="7"/>
      <c r="B129" s="8"/>
    </row>
    <row r="130" spans="1:2" ht="12.75">
      <c r="A130" s="7"/>
      <c r="B130" s="8"/>
    </row>
    <row r="131" spans="1:2" ht="12.75">
      <c r="A131" s="7"/>
      <c r="B131" s="8"/>
    </row>
    <row r="132" spans="1:2" ht="12.75">
      <c r="A132" s="7"/>
      <c r="B132" s="8"/>
    </row>
    <row r="133" spans="1:2" ht="12.75">
      <c r="A133" s="7"/>
      <c r="B133" s="8"/>
    </row>
    <row r="134" spans="1:2" ht="12.75">
      <c r="A134" s="7"/>
      <c r="B134" s="8"/>
    </row>
    <row r="135" spans="1:2" ht="12.75">
      <c r="A135" s="7"/>
      <c r="B135" s="8"/>
    </row>
    <row r="136" spans="1:2" ht="12.75">
      <c r="A136" s="7"/>
      <c r="B136" s="8"/>
    </row>
    <row r="137" spans="1:2" ht="12.75">
      <c r="A137" s="7"/>
      <c r="B137" s="8"/>
    </row>
    <row r="138" spans="1:2" ht="12.75">
      <c r="A138" s="7"/>
      <c r="B138" s="8"/>
    </row>
    <row r="139" spans="1:2" ht="12.75">
      <c r="A139" s="7"/>
      <c r="B139" s="8"/>
    </row>
    <row r="140" spans="1:2" ht="12.75">
      <c r="A140" s="7"/>
      <c r="B140" s="8"/>
    </row>
    <row r="141" spans="1:2" ht="12.75">
      <c r="A141" s="7"/>
      <c r="B141" s="8"/>
    </row>
    <row r="142" spans="1:2" ht="12.75">
      <c r="A142" s="7"/>
      <c r="B142" s="8"/>
    </row>
    <row r="143" spans="1:2" ht="12.75">
      <c r="A143" s="7"/>
      <c r="B143" s="8"/>
    </row>
    <row r="144" spans="1:2" ht="12.75">
      <c r="A144" s="7"/>
      <c r="B144" s="8"/>
    </row>
    <row r="145" spans="1:2" ht="12.75">
      <c r="A145" s="7"/>
      <c r="B145" s="8"/>
    </row>
    <row r="146" spans="1:2" ht="12.75">
      <c r="A146" s="7"/>
      <c r="B146" s="8"/>
    </row>
    <row r="147" spans="1:2" ht="12.75">
      <c r="A147" s="7"/>
      <c r="B147" s="8"/>
    </row>
    <row r="148" spans="1:2" ht="12.75">
      <c r="A148" s="7"/>
      <c r="B148" s="8"/>
    </row>
    <row r="149" spans="1:2" ht="12.75">
      <c r="A149" s="7"/>
      <c r="B149" s="8"/>
    </row>
    <row r="150" spans="1:2" ht="12.75">
      <c r="A150" s="7"/>
      <c r="B150" s="8"/>
    </row>
    <row r="151" spans="1:2" ht="12.75">
      <c r="A151" s="7"/>
      <c r="B151" s="8"/>
    </row>
    <row r="152" spans="1:2" ht="12.75">
      <c r="A152" s="7"/>
      <c r="B152" s="8"/>
    </row>
    <row r="153" spans="1:2" ht="12.75">
      <c r="A153" s="7"/>
      <c r="B153" s="8"/>
    </row>
    <row r="154" spans="1:2" ht="12.75">
      <c r="A154" s="7"/>
      <c r="B154" s="8"/>
    </row>
    <row r="155" spans="1:2" ht="12.75">
      <c r="A155" s="7"/>
      <c r="B155" s="8"/>
    </row>
    <row r="156" spans="1:2" ht="12.75">
      <c r="A156" s="7"/>
      <c r="B156" s="8"/>
    </row>
    <row r="157" spans="1:2" ht="12.75">
      <c r="A157" s="7"/>
      <c r="B157" s="8"/>
    </row>
    <row r="158" spans="1:2" ht="12.75">
      <c r="A158" s="7"/>
      <c r="B158" s="8"/>
    </row>
    <row r="159" spans="1:2" ht="12.75">
      <c r="A159" s="7"/>
      <c r="B159" s="8"/>
    </row>
    <row r="160" spans="1:2" ht="12.75">
      <c r="A160" s="7"/>
      <c r="B160" s="8"/>
    </row>
    <row r="161" spans="1:2" ht="12.75">
      <c r="A161" s="7"/>
      <c r="B161" s="8"/>
    </row>
    <row r="162" spans="1:2" ht="12.75">
      <c r="A162" s="7"/>
      <c r="B162" s="8"/>
    </row>
    <row r="163" spans="1:2" ht="12.75">
      <c r="A163" s="7"/>
      <c r="B163" s="8"/>
    </row>
    <row r="164" spans="1:2" ht="12.75">
      <c r="A164" s="7"/>
      <c r="B164" s="8"/>
    </row>
    <row r="165" spans="1:2" ht="12.75">
      <c r="A165" s="7"/>
      <c r="B165" s="8"/>
    </row>
    <row r="166" spans="1:2" ht="12.75">
      <c r="A166" s="7"/>
      <c r="B166" s="8"/>
    </row>
    <row r="167" spans="1:2" ht="12.75">
      <c r="A167" s="7"/>
      <c r="B167" s="8"/>
    </row>
    <row r="168" spans="1:2" ht="12.75">
      <c r="A168" s="7"/>
      <c r="B168" s="8"/>
    </row>
    <row r="169" spans="1:2" ht="12.75">
      <c r="A169" s="7"/>
      <c r="B169" s="8"/>
    </row>
    <row r="170" spans="1:2" ht="12.75">
      <c r="A170" s="7"/>
      <c r="B170" s="8"/>
    </row>
    <row r="171" spans="1:2" ht="12.75">
      <c r="A171" s="7"/>
      <c r="B171" s="8"/>
    </row>
    <row r="172" spans="1:2" ht="12.75">
      <c r="A172" s="7"/>
      <c r="B172" s="8"/>
    </row>
    <row r="173" spans="1:2" ht="12.75">
      <c r="A173" s="7"/>
      <c r="B173" s="8"/>
    </row>
    <row r="174" spans="1:2" ht="12.75">
      <c r="A174" s="7"/>
      <c r="B174" s="8"/>
    </row>
    <row r="175" spans="1:2" ht="12.75">
      <c r="A175" s="7"/>
      <c r="B175" s="8"/>
    </row>
    <row r="176" spans="1:2" ht="12.75">
      <c r="A176" s="7"/>
      <c r="B176" s="8"/>
    </row>
    <row r="177" spans="1:2" ht="12.75">
      <c r="A177" s="7"/>
      <c r="B177" s="8"/>
    </row>
    <row r="178" spans="1:2" ht="12.75">
      <c r="A178" s="7"/>
      <c r="B178" s="8"/>
    </row>
    <row r="179" spans="1:2" ht="12.75">
      <c r="A179" s="7"/>
      <c r="B179" s="8"/>
    </row>
    <row r="180" spans="1:2" ht="12.75">
      <c r="A180" s="7"/>
      <c r="B180" s="8"/>
    </row>
    <row r="181" spans="1:2" ht="12.75">
      <c r="A181" s="7"/>
      <c r="B181" s="8"/>
    </row>
    <row r="182" spans="1:2" ht="12.75">
      <c r="A182" s="7"/>
      <c r="B182" s="8"/>
    </row>
    <row r="183" spans="1:2" ht="12.75">
      <c r="A183" s="7"/>
      <c r="B183" s="8"/>
    </row>
    <row r="184" spans="1:2" ht="12.75">
      <c r="A184" s="7"/>
      <c r="B184" s="8"/>
    </row>
    <row r="185" spans="1:2" ht="12.75">
      <c r="A185" s="7"/>
      <c r="B185" s="8"/>
    </row>
    <row r="186" spans="1:2" ht="12.75">
      <c r="A186" s="7"/>
      <c r="B186" s="8"/>
    </row>
    <row r="187" spans="1:2" ht="12.75">
      <c r="A187" s="7"/>
      <c r="B187" s="8"/>
    </row>
    <row r="188" spans="1:2" ht="12.75">
      <c r="A188" s="7"/>
      <c r="B188" s="8"/>
    </row>
    <row r="189" spans="1:2" ht="12.75">
      <c r="A189" s="7"/>
      <c r="B189" s="8"/>
    </row>
    <row r="190" spans="1:2" ht="12.75">
      <c r="A190" s="7"/>
      <c r="B190" s="8"/>
    </row>
    <row r="191" spans="1:2" ht="12.75">
      <c r="A191" s="7"/>
      <c r="B191" s="8"/>
    </row>
    <row r="192" spans="1:2" ht="12.75">
      <c r="A192" s="7"/>
      <c r="B192" s="8"/>
    </row>
    <row r="193" spans="1:2" ht="12.75">
      <c r="A193" s="7"/>
      <c r="B193" s="8"/>
    </row>
    <row r="194" spans="1:2" ht="12.75">
      <c r="A194" s="7"/>
      <c r="B194" s="8"/>
    </row>
    <row r="195" spans="1:2" ht="12.75">
      <c r="A195" s="7"/>
      <c r="B195" s="8"/>
    </row>
    <row r="196" spans="1:2" ht="12.75">
      <c r="A196" s="7"/>
      <c r="B196" s="8"/>
    </row>
    <row r="197" spans="1:2" ht="12.75">
      <c r="A197" s="7"/>
      <c r="B197" s="8"/>
    </row>
    <row r="198" spans="1:2" ht="12.75">
      <c r="A198" s="7"/>
      <c r="B198" s="8"/>
    </row>
    <row r="199" spans="1:2" ht="12.75">
      <c r="A199" s="7"/>
      <c r="B199" s="8"/>
    </row>
    <row r="200" spans="1:2" ht="12.75">
      <c r="A200" s="7"/>
      <c r="B200" s="8"/>
    </row>
    <row r="201" spans="1:2" ht="12.75">
      <c r="A201" s="7"/>
      <c r="B201" s="8"/>
    </row>
    <row r="202" spans="1:2" ht="12.75">
      <c r="A202" s="7"/>
      <c r="B202" s="8"/>
    </row>
    <row r="203" spans="1:2" ht="12.75">
      <c r="A203" s="7"/>
      <c r="B203" s="8"/>
    </row>
    <row r="204" spans="1:2" ht="12.75">
      <c r="A204" s="7"/>
      <c r="B204" s="8"/>
    </row>
    <row r="205" spans="1:2" ht="12.75">
      <c r="A205" s="7"/>
      <c r="B205" s="8"/>
    </row>
    <row r="206" spans="1:2" ht="12.75">
      <c r="A206" s="7"/>
      <c r="B206" s="8"/>
    </row>
    <row r="207" spans="1:2" ht="12.75">
      <c r="A207" s="7"/>
      <c r="B207" s="8"/>
    </row>
    <row r="208" spans="1:2" ht="12.75">
      <c r="A208" s="7"/>
      <c r="B208" s="8"/>
    </row>
    <row r="209" spans="1:2" ht="12.75">
      <c r="A209" s="7"/>
      <c r="B209" s="8"/>
    </row>
    <row r="210" spans="1:2" ht="12.75">
      <c r="A210" s="7"/>
      <c r="B210" s="8"/>
    </row>
    <row r="211" spans="1:2" ht="12.75">
      <c r="A211" s="7"/>
      <c r="B211" s="8"/>
    </row>
    <row r="212" spans="1:2" ht="12.75">
      <c r="A212" s="7"/>
      <c r="B212" s="8"/>
    </row>
    <row r="213" spans="1:2" ht="12.75">
      <c r="A213" s="7"/>
      <c r="B213" s="8"/>
    </row>
    <row r="214" spans="1:2" ht="12.75">
      <c r="A214" s="7"/>
      <c r="B214" s="8"/>
    </row>
    <row r="215" spans="1:2" ht="12.75">
      <c r="A215" s="7"/>
      <c r="B215" s="8"/>
    </row>
    <row r="216" spans="1:2" ht="12.75">
      <c r="A216" s="7"/>
      <c r="B216" s="8"/>
    </row>
    <row r="217" spans="1:2" ht="12.75">
      <c r="A217" s="7"/>
      <c r="B217" s="8"/>
    </row>
    <row r="218" spans="1:2" ht="12.75">
      <c r="A218" s="7"/>
      <c r="B218" s="8"/>
    </row>
    <row r="219" spans="1:2" ht="12.75">
      <c r="A219" s="7"/>
      <c r="B219" s="8"/>
    </row>
    <row r="220" spans="1:2" ht="12.75">
      <c r="A220" s="7"/>
      <c r="B220" s="8"/>
    </row>
    <row r="221" spans="1:2" ht="12.75">
      <c r="A221" s="7"/>
      <c r="B221" s="8"/>
    </row>
    <row r="222" spans="1:2" ht="12.75">
      <c r="A222" s="7"/>
      <c r="B222" s="8"/>
    </row>
    <row r="223" spans="1:2" ht="12.75">
      <c r="A223" s="7"/>
      <c r="B223" s="8"/>
    </row>
    <row r="224" spans="1:2" ht="12.75">
      <c r="A224" s="7"/>
      <c r="B224" s="8"/>
    </row>
    <row r="225" spans="1:2" ht="12.75">
      <c r="A225" s="7"/>
      <c r="B225" s="8"/>
    </row>
    <row r="226" spans="1:2" ht="12.75">
      <c r="A226" s="7"/>
      <c r="B226" s="8"/>
    </row>
    <row r="227" spans="1:2" ht="12.75">
      <c r="A227" s="7"/>
      <c r="B227" s="8"/>
    </row>
    <row r="228" spans="1:2" ht="12.75">
      <c r="A228" s="7"/>
      <c r="B228" s="8"/>
    </row>
    <row r="229" spans="1:2" ht="12.75">
      <c r="A229" s="7"/>
      <c r="B229" s="8"/>
    </row>
    <row r="230" spans="1:2" ht="12.75">
      <c r="A230" s="7"/>
      <c r="B230" s="8"/>
    </row>
    <row r="231" spans="1:2" ht="12.75">
      <c r="A231" s="7"/>
      <c r="B231" s="8"/>
    </row>
    <row r="232" spans="1:2" ht="12.75">
      <c r="A232" s="7"/>
      <c r="B232" s="8"/>
    </row>
    <row r="233" spans="1:2" ht="12.75">
      <c r="A233" s="7"/>
      <c r="B233" s="8"/>
    </row>
    <row r="234" spans="1:2" ht="12.75">
      <c r="A234" s="7"/>
      <c r="B234" s="8"/>
    </row>
    <row r="235" spans="1:2" ht="12.75">
      <c r="A235" s="7"/>
      <c r="B235" s="8"/>
    </row>
    <row r="236" spans="1:2" ht="12.75">
      <c r="A236" s="7"/>
      <c r="B236" s="8"/>
    </row>
    <row r="237" spans="1:2" ht="12.75">
      <c r="A237" s="7"/>
      <c r="B237" s="8"/>
    </row>
    <row r="238" spans="1:2" ht="12.75">
      <c r="A238" s="7"/>
      <c r="B238" s="8"/>
    </row>
    <row r="239" spans="1:2" ht="12.75">
      <c r="A239" s="7"/>
      <c r="B239" s="8"/>
    </row>
    <row r="240" spans="1:2" ht="12.75">
      <c r="A240" s="7"/>
      <c r="B240" s="8"/>
    </row>
    <row r="241" spans="1:2" ht="12.75">
      <c r="A241" s="7"/>
      <c r="B241" s="8"/>
    </row>
    <row r="242" spans="1:2" ht="12.75">
      <c r="A242" s="7"/>
      <c r="B242" s="8"/>
    </row>
    <row r="243" spans="1:2" ht="12.75">
      <c r="A243" s="7"/>
      <c r="B243" s="8"/>
    </row>
    <row r="244" spans="1:2" ht="12.75">
      <c r="A244" s="7"/>
      <c r="B244" s="8"/>
    </row>
    <row r="245" spans="1:2" ht="12.75">
      <c r="A245" s="7"/>
      <c r="B245" s="8"/>
    </row>
    <row r="246" spans="1:2" ht="12.75">
      <c r="A246" s="7"/>
      <c r="B246" s="8"/>
    </row>
    <row r="247" spans="1:2" ht="12.75">
      <c r="A247" s="7"/>
      <c r="B247" s="8"/>
    </row>
    <row r="248" spans="1:2" ht="12.75">
      <c r="A248" s="7"/>
      <c r="B248" s="8"/>
    </row>
    <row r="249" spans="1:2" ht="12.75">
      <c r="A249" s="7"/>
      <c r="B249" s="8"/>
    </row>
    <row r="250" spans="1:2" ht="12.75">
      <c r="A250" s="7"/>
      <c r="B250" s="8"/>
    </row>
    <row r="251" spans="1:2" ht="12.75">
      <c r="A251" s="7"/>
      <c r="B251" s="8"/>
    </row>
    <row r="252" spans="1:2" ht="12.75">
      <c r="A252" s="7"/>
      <c r="B252" s="8"/>
    </row>
    <row r="253" spans="1:2" ht="12.75">
      <c r="A253" s="7"/>
      <c r="B253" s="8"/>
    </row>
    <row r="254" spans="1:2" ht="12.75">
      <c r="A254" s="7"/>
      <c r="B254" s="8"/>
    </row>
    <row r="255" spans="1:2" ht="12.75">
      <c r="A255" s="7"/>
      <c r="B255" s="8"/>
    </row>
    <row r="256" spans="1:2" ht="12.75">
      <c r="A256" s="7"/>
      <c r="B256" s="8"/>
    </row>
    <row r="257" spans="1:2" ht="12.75">
      <c r="A257" s="7"/>
      <c r="B257" s="8"/>
    </row>
    <row r="258" spans="1:2" ht="12.75">
      <c r="A258" s="7"/>
      <c r="B258" s="8"/>
    </row>
    <row r="259" spans="1:2" ht="12.75">
      <c r="A259" s="7"/>
      <c r="B259" s="8"/>
    </row>
    <row r="260" spans="1:2" ht="12.75">
      <c r="A260" s="7"/>
      <c r="B260" s="8"/>
    </row>
    <row r="261" spans="1:2" ht="12.75">
      <c r="A261" s="7"/>
      <c r="B261" s="8"/>
    </row>
    <row r="262" spans="1:2" ht="12.75">
      <c r="A262" s="7"/>
      <c r="B262" s="8"/>
    </row>
    <row r="263" spans="1:2" ht="12.75">
      <c r="A263" s="7"/>
      <c r="B263" s="8"/>
    </row>
    <row r="264" spans="1:2" ht="12.75">
      <c r="A264" s="7"/>
      <c r="B264" s="8"/>
    </row>
    <row r="265" spans="1:2" ht="12.75">
      <c r="A265" s="7"/>
      <c r="B265" s="8"/>
    </row>
    <row r="266" spans="1:2" ht="12.75">
      <c r="A266" s="7"/>
      <c r="B266" s="8"/>
    </row>
    <row r="267" spans="1:2" ht="12.75">
      <c r="A267" s="7"/>
      <c r="B267" s="8"/>
    </row>
    <row r="268" spans="1:2" ht="12.75">
      <c r="A268" s="7"/>
      <c r="B268" s="8"/>
    </row>
    <row r="269" spans="1:2" ht="12.75">
      <c r="A269" s="7"/>
      <c r="B269" s="8"/>
    </row>
    <row r="270" spans="1:2" ht="12.75">
      <c r="A270" s="7"/>
      <c r="B270" s="8"/>
    </row>
    <row r="271" spans="1:2" ht="12.75">
      <c r="A271" s="7"/>
      <c r="B271" s="8"/>
    </row>
    <row r="272" spans="1:2" ht="12.75">
      <c r="A272" s="7"/>
      <c r="B272" s="8"/>
    </row>
    <row r="273" spans="1:2" ht="12.75">
      <c r="A273" s="7"/>
      <c r="B273" s="8"/>
    </row>
    <row r="274" spans="1:2" ht="12.75">
      <c r="A274" s="7"/>
      <c r="B274" s="8"/>
    </row>
    <row r="275" spans="1:2" ht="12.75">
      <c r="A275" s="7"/>
      <c r="B275" s="8"/>
    </row>
    <row r="276" spans="1:2" ht="12.75">
      <c r="A276" s="7"/>
      <c r="B276" s="8"/>
    </row>
    <row r="277" spans="1:2" ht="12.75">
      <c r="A277" s="7"/>
      <c r="B277" s="8"/>
    </row>
    <row r="278" spans="1:2" ht="12.75">
      <c r="A278" s="7"/>
      <c r="B278" s="8"/>
    </row>
    <row r="279" spans="1:2" ht="12.75">
      <c r="A279" s="7"/>
      <c r="B279" s="8"/>
    </row>
    <row r="280" spans="1:2" ht="12.75">
      <c r="A280" s="7"/>
      <c r="B280" s="8"/>
    </row>
    <row r="281" spans="1:2" ht="12.75">
      <c r="A281" s="7"/>
      <c r="B281" s="8"/>
    </row>
    <row r="282" spans="1:2" ht="12.75">
      <c r="A282" s="7"/>
      <c r="B282" s="8"/>
    </row>
    <row r="283" spans="1:2" ht="12.75">
      <c r="A283" s="7"/>
      <c r="B283" s="8"/>
    </row>
    <row r="284" spans="1:2" ht="12.75">
      <c r="A284" s="7"/>
      <c r="B284" s="8"/>
    </row>
    <row r="285" spans="1:2" ht="12.75">
      <c r="A285" s="7"/>
      <c r="B285" s="8"/>
    </row>
    <row r="286" spans="1:2" ht="12.75">
      <c r="A286" s="7"/>
      <c r="B286" s="8"/>
    </row>
    <row r="287" spans="1:2" ht="12.75">
      <c r="A287" s="7"/>
      <c r="B287" s="8"/>
    </row>
    <row r="288" spans="1:2" ht="12.75">
      <c r="A288" s="7"/>
      <c r="B288" s="8"/>
    </row>
    <row r="289" spans="1:2" ht="12.75">
      <c r="A289" s="7"/>
      <c r="B289" s="8"/>
    </row>
    <row r="290" spans="1:2" ht="12.75">
      <c r="A290" s="7"/>
      <c r="B290" s="8"/>
    </row>
    <row r="291" spans="1:2" ht="12.75">
      <c r="A291" s="7"/>
      <c r="B291" s="8"/>
    </row>
    <row r="292" spans="1:2" ht="12.75">
      <c r="A292" s="7"/>
      <c r="B292" s="8"/>
    </row>
    <row r="293" spans="1:2" ht="12.75">
      <c r="A293" s="7"/>
      <c r="B293" s="8"/>
    </row>
    <row r="294" spans="1:2" ht="12.75">
      <c r="A294" s="7"/>
      <c r="B294" s="8"/>
    </row>
    <row r="295" spans="1:2" ht="12.75">
      <c r="A295" s="7"/>
      <c r="B295" s="8"/>
    </row>
    <row r="296" spans="1:2" ht="12.75">
      <c r="A296" s="7"/>
      <c r="B296" s="8"/>
    </row>
    <row r="297" spans="1:2" ht="12.75">
      <c r="A297" s="7"/>
      <c r="B297" s="8"/>
    </row>
    <row r="298" spans="1:2" ht="12.75">
      <c r="A298" s="7"/>
      <c r="B298" s="8"/>
    </row>
    <row r="299" spans="1:2" ht="12.75">
      <c r="A299" s="7"/>
      <c r="B299" s="8"/>
    </row>
    <row r="300" spans="1:2" ht="12.75">
      <c r="A300" s="7"/>
      <c r="B300" s="8"/>
    </row>
    <row r="301" spans="1:2" ht="12.75">
      <c r="A301" s="7"/>
      <c r="B301" s="8"/>
    </row>
    <row r="302" spans="1:2" ht="12.75">
      <c r="A302" s="7"/>
      <c r="B302" s="8"/>
    </row>
    <row r="303" spans="1:2" ht="12.75">
      <c r="A303" s="7"/>
      <c r="B303" s="8"/>
    </row>
    <row r="304" spans="1:2" ht="12.75">
      <c r="A304" s="7"/>
      <c r="B304" s="8"/>
    </row>
    <row r="305" spans="1:2" ht="12.75">
      <c r="A305" s="7"/>
      <c r="B305" s="8"/>
    </row>
    <row r="306" spans="1:2" ht="12.75">
      <c r="A306" s="7"/>
      <c r="B306" s="8"/>
    </row>
    <row r="307" spans="1:2" ht="12.75">
      <c r="A307" s="7"/>
      <c r="B307" s="8"/>
    </row>
    <row r="308" spans="1:2" ht="12.75">
      <c r="A308" s="7"/>
      <c r="B308" s="8"/>
    </row>
    <row r="309" spans="1:2" ht="12.75">
      <c r="A309" s="7"/>
      <c r="B309" s="8"/>
    </row>
    <row r="310" spans="1:2" ht="12.75">
      <c r="A310" s="7"/>
      <c r="B310" s="8"/>
    </row>
    <row r="311" spans="1:2" ht="12.75">
      <c r="A311" s="7"/>
      <c r="B311" s="8"/>
    </row>
    <row r="312" spans="1:2" ht="12.75">
      <c r="A312" s="7"/>
      <c r="B312" s="8"/>
    </row>
    <row r="313" spans="1:2" ht="12.75">
      <c r="A313" s="7"/>
      <c r="B313" s="8"/>
    </row>
    <row r="314" spans="1:2" ht="12.75">
      <c r="A314" s="7"/>
      <c r="B314" s="8"/>
    </row>
    <row r="315" spans="1:2" ht="12.75">
      <c r="A315" s="7"/>
      <c r="B315" s="8"/>
    </row>
    <row r="316" spans="1:2" ht="12.75">
      <c r="A316" s="7"/>
      <c r="B316" s="8"/>
    </row>
    <row r="317" spans="1:2" ht="12.75">
      <c r="A317" s="7"/>
      <c r="B317" s="8"/>
    </row>
    <row r="318" spans="1:2" ht="12.75">
      <c r="A318" s="7"/>
      <c r="B318" s="8"/>
    </row>
    <row r="319" spans="1:2" ht="12.75">
      <c r="A319" s="7"/>
      <c r="B319" s="8"/>
    </row>
    <row r="320" spans="1:2" ht="12.75">
      <c r="A320" s="7"/>
      <c r="B320" s="8"/>
    </row>
    <row r="321" spans="1:2" ht="12.75">
      <c r="A321" s="7"/>
      <c r="B321" s="8"/>
    </row>
    <row r="322" spans="1:2" ht="12.75">
      <c r="A322" s="7"/>
      <c r="B322" s="8"/>
    </row>
    <row r="323" spans="1:2" ht="12.75">
      <c r="A323" s="7"/>
      <c r="B323" s="8"/>
    </row>
    <row r="324" spans="1:2" ht="12.75">
      <c r="A324" s="7"/>
      <c r="B324" s="8"/>
    </row>
    <row r="325" spans="1:2" ht="12.75">
      <c r="A325" s="7"/>
      <c r="B325" s="8"/>
    </row>
    <row r="326" spans="1:2" ht="12.75">
      <c r="A326" s="7"/>
      <c r="B326" s="8"/>
    </row>
    <row r="327" spans="1:2" ht="12.75">
      <c r="A327" s="7"/>
      <c r="B327" s="8"/>
    </row>
    <row r="328" spans="1:2" ht="12.75">
      <c r="A328" s="7"/>
      <c r="B328" s="8"/>
    </row>
    <row r="329" spans="1:2" ht="12.75">
      <c r="A329" s="7"/>
      <c r="B329" s="8"/>
    </row>
    <row r="330" spans="1:2" ht="12.75">
      <c r="A330" s="7"/>
      <c r="B330" s="8"/>
    </row>
    <row r="331" spans="1:2" ht="12.75">
      <c r="A331" s="7"/>
      <c r="B331" s="8"/>
    </row>
    <row r="332" spans="1:2" ht="12.75">
      <c r="A332" s="7"/>
      <c r="B332" s="8"/>
    </row>
    <row r="333" spans="1:2" ht="12.75">
      <c r="A333" s="7"/>
      <c r="B333" s="8"/>
    </row>
    <row r="334" spans="1:2" ht="12.75">
      <c r="A334" s="7"/>
      <c r="B334" s="8"/>
    </row>
    <row r="335" spans="1:2" ht="12.75">
      <c r="A335" s="7"/>
      <c r="B335" s="8"/>
    </row>
    <row r="336" spans="1:2" ht="12.75">
      <c r="A336" s="7"/>
      <c r="B336" s="8"/>
    </row>
    <row r="337" spans="1:2" ht="12.75">
      <c r="A337" s="7"/>
      <c r="B337" s="8"/>
    </row>
    <row r="338" spans="1:2" ht="12.75">
      <c r="A338" s="7"/>
      <c r="B338" s="8"/>
    </row>
    <row r="339" spans="1:2" ht="12.75">
      <c r="A339" s="7"/>
      <c r="B339" s="8"/>
    </row>
    <row r="340" spans="1:2" ht="12.75">
      <c r="A340" s="7"/>
      <c r="B340" s="8"/>
    </row>
    <row r="341" spans="1:2" ht="12.75">
      <c r="A341" s="7"/>
      <c r="B341" s="8"/>
    </row>
    <row r="342" spans="1:2" ht="12.75">
      <c r="A342" s="7"/>
      <c r="B342" s="8"/>
    </row>
    <row r="343" spans="1:2" ht="12.75">
      <c r="A343" s="7"/>
      <c r="B343" s="8"/>
    </row>
    <row r="344" spans="1:2" ht="12.75">
      <c r="A344" s="7"/>
      <c r="B344" s="8"/>
    </row>
    <row r="345" spans="1:2" ht="12.75">
      <c r="A345" s="7"/>
      <c r="B345" s="8"/>
    </row>
    <row r="346" spans="1:2" ht="12.75">
      <c r="A346" s="7"/>
      <c r="B346" s="8"/>
    </row>
    <row r="347" spans="1:2" ht="12.75">
      <c r="A347" s="7"/>
      <c r="B347" s="8"/>
    </row>
    <row r="348" spans="1:2" ht="12.75">
      <c r="A348" s="7"/>
      <c r="B348" s="8"/>
    </row>
    <row r="349" spans="1:2" ht="12.75">
      <c r="A349" s="7"/>
      <c r="B349" s="8"/>
    </row>
    <row r="350" spans="1:2" ht="12.75">
      <c r="A350" s="7"/>
      <c r="B350" s="8"/>
    </row>
    <row r="351" spans="1:2" ht="12.75">
      <c r="A351" s="7"/>
      <c r="B351" s="8"/>
    </row>
    <row r="352" spans="1:2" ht="12.75">
      <c r="A352" s="7"/>
      <c r="B352" s="8"/>
    </row>
    <row r="353" spans="1:2" ht="12.75">
      <c r="A353" s="7"/>
      <c r="B353" s="8"/>
    </row>
    <row r="354" spans="1:2" ht="12.75">
      <c r="A354" s="7"/>
      <c r="B354" s="8"/>
    </row>
    <row r="355" spans="1:2" ht="12.75">
      <c r="A355" s="7"/>
      <c r="B355" s="8"/>
    </row>
    <row r="356" spans="1:2" ht="12.75">
      <c r="A356" s="7"/>
      <c r="B356" s="8"/>
    </row>
    <row r="357" spans="1:2" ht="12.75">
      <c r="A357" s="7"/>
      <c r="B357" s="8"/>
    </row>
    <row r="358" spans="1:2" ht="12.75">
      <c r="A358" s="7"/>
      <c r="B358" s="8"/>
    </row>
    <row r="359" spans="1:2" ht="12.75">
      <c r="A359" s="7"/>
      <c r="B359" s="8"/>
    </row>
    <row r="360" spans="1:2" ht="12.75">
      <c r="A360" s="7"/>
      <c r="B360" s="8"/>
    </row>
    <row r="361" spans="1:2" ht="12.75">
      <c r="A361" s="7"/>
      <c r="B361" s="8"/>
    </row>
    <row r="362" spans="1:2" ht="12.75">
      <c r="A362" s="7"/>
      <c r="B362" s="8"/>
    </row>
    <row r="363" spans="1:2" ht="12.75">
      <c r="A363" s="7"/>
      <c r="B363" s="8"/>
    </row>
    <row r="364" spans="1:2" ht="12.75">
      <c r="A364" s="7"/>
      <c r="B364" s="8"/>
    </row>
    <row r="365" spans="1:2" ht="12.75">
      <c r="A365" s="7"/>
      <c r="B365" s="8"/>
    </row>
    <row r="366" spans="1:2" ht="12.75">
      <c r="A366" s="7"/>
      <c r="B366" s="8"/>
    </row>
    <row r="367" spans="1:2" ht="12.75">
      <c r="A367" s="7"/>
      <c r="B367" s="8"/>
    </row>
    <row r="368" spans="1:2" ht="12.75">
      <c r="A368" s="7"/>
      <c r="B368" s="8"/>
    </row>
    <row r="369" spans="1:2" ht="12.75">
      <c r="A369" s="7"/>
      <c r="B369" s="8"/>
    </row>
    <row r="370" spans="1:2" ht="12.75">
      <c r="A370" s="7"/>
      <c r="B370" s="8"/>
    </row>
    <row r="371" spans="1:2" ht="12.75">
      <c r="A371" s="7"/>
      <c r="B371" s="8"/>
    </row>
    <row r="372" spans="1:2" ht="12.75">
      <c r="A372" s="7"/>
      <c r="B372" s="8"/>
    </row>
    <row r="373" spans="1:2" ht="12.75">
      <c r="A373" s="7"/>
      <c r="B373" s="8"/>
    </row>
    <row r="374" spans="1:2" ht="12.75">
      <c r="A374" s="7"/>
      <c r="B374" s="8"/>
    </row>
    <row r="375" spans="1:2" ht="12.75">
      <c r="A375" s="7"/>
      <c r="B375" s="8"/>
    </row>
    <row r="376" spans="1:2" ht="12.75">
      <c r="A376" s="7"/>
      <c r="B376" s="8"/>
    </row>
    <row r="377" spans="1:2" ht="12.75">
      <c r="A377" s="7"/>
      <c r="B377" s="8"/>
    </row>
    <row r="378" spans="1:2" ht="12.75">
      <c r="A378" s="7"/>
      <c r="B378" s="8"/>
    </row>
    <row r="379" spans="1:2" ht="12.75">
      <c r="A379" s="7"/>
      <c r="B379" s="8"/>
    </row>
    <row r="380" spans="1:2" ht="12.75">
      <c r="A380" s="7"/>
      <c r="B380" s="8"/>
    </row>
    <row r="381" spans="1:2" ht="12.75">
      <c r="A381" s="7"/>
      <c r="B381" s="8"/>
    </row>
    <row r="382" spans="1:2" ht="12.75">
      <c r="A382" s="7"/>
      <c r="B382" s="8"/>
    </row>
    <row r="383" spans="1:2" ht="12.75">
      <c r="A383" s="7"/>
      <c r="B383" s="8"/>
    </row>
    <row r="384" spans="1:2" ht="12.75">
      <c r="A384" s="7"/>
      <c r="B384" s="8"/>
    </row>
    <row r="385" spans="1:2" ht="12.75">
      <c r="A385" s="7"/>
      <c r="B385" s="8"/>
    </row>
    <row r="386" spans="1:2" ht="12.75">
      <c r="A386" s="7"/>
      <c r="B386" s="8"/>
    </row>
    <row r="387" spans="1:2" ht="12.75">
      <c r="A387" s="7"/>
      <c r="B387" s="8"/>
    </row>
    <row r="388" spans="1:2" ht="12.75">
      <c r="A388" s="7"/>
      <c r="B388" s="8"/>
    </row>
    <row r="389" spans="1:2" ht="12.75">
      <c r="A389" s="7"/>
      <c r="B389" s="8"/>
    </row>
    <row r="390" spans="1:2" ht="12.75">
      <c r="A390" s="7"/>
      <c r="B390" s="8"/>
    </row>
    <row r="391" spans="1:2" ht="12.75">
      <c r="A391" s="7"/>
      <c r="B391" s="8"/>
    </row>
    <row r="392" spans="1:2" ht="12.75">
      <c r="A392" s="7"/>
      <c r="B392" s="8"/>
    </row>
    <row r="393" spans="1:2" ht="12.75">
      <c r="A393" s="7"/>
      <c r="B393" s="8"/>
    </row>
    <row r="394" spans="1:2" ht="12.75">
      <c r="A394" s="7"/>
      <c r="B394" s="8"/>
    </row>
    <row r="395" spans="1:2" ht="12.75">
      <c r="A395" s="7"/>
      <c r="B395" s="8"/>
    </row>
    <row r="396" spans="1:2" ht="12.75">
      <c r="A396" s="7"/>
      <c r="B396" s="8"/>
    </row>
    <row r="397" spans="1:2" ht="12.75">
      <c r="A397" s="7"/>
      <c r="B397" s="8"/>
    </row>
    <row r="398" spans="1:2" ht="12.75">
      <c r="A398" s="7"/>
      <c r="B398" s="8"/>
    </row>
    <row r="399" spans="1:2" ht="12.75">
      <c r="A399" s="7"/>
      <c r="B399" s="8"/>
    </row>
    <row r="400" spans="1:2" ht="12.75">
      <c r="A400" s="7"/>
      <c r="B400" s="8"/>
    </row>
    <row r="401" spans="1:2" ht="12.75">
      <c r="A401" s="7"/>
      <c r="B401" s="8"/>
    </row>
    <row r="402" spans="1:2" ht="12.75">
      <c r="A402" s="7"/>
      <c r="B402" s="8"/>
    </row>
    <row r="403" spans="1:2" ht="12.75">
      <c r="A403" s="7"/>
      <c r="B403" s="8"/>
    </row>
    <row r="404" spans="1:2" ht="12.75">
      <c r="A404" s="7"/>
      <c r="B404" s="8"/>
    </row>
    <row r="405" spans="1:2" ht="12.75">
      <c r="A405" s="7"/>
      <c r="B405" s="8"/>
    </row>
    <row r="406" spans="1:2" ht="12.75">
      <c r="A406" s="7"/>
      <c r="B406" s="8"/>
    </row>
    <row r="407" spans="1:2" ht="12.75">
      <c r="A407" s="7"/>
      <c r="B407" s="8"/>
    </row>
    <row r="408" spans="1:2" ht="12.75">
      <c r="A408" s="7"/>
      <c r="B408" s="8"/>
    </row>
    <row r="409" spans="1:2" ht="12.75">
      <c r="A409" s="7"/>
      <c r="B409" s="8"/>
    </row>
    <row r="410" spans="1:2" ht="12.75">
      <c r="A410" s="7"/>
      <c r="B410" s="8"/>
    </row>
    <row r="411" spans="1:2" ht="12.75">
      <c r="A411" s="7"/>
      <c r="B411" s="8"/>
    </row>
    <row r="412" spans="1:2" ht="12.75">
      <c r="A412" s="7"/>
      <c r="B412" s="8"/>
    </row>
    <row r="413" spans="1:2" ht="12.75">
      <c r="A413" s="7"/>
      <c r="B413" s="8"/>
    </row>
    <row r="414" spans="1:2" ht="12.75">
      <c r="A414" s="7"/>
      <c r="B414" s="8"/>
    </row>
    <row r="415" spans="1:2" ht="12.75">
      <c r="A415" s="7"/>
      <c r="B415" s="8"/>
    </row>
    <row r="416" spans="1:2" ht="12.75">
      <c r="A416" s="7"/>
      <c r="B416" s="8"/>
    </row>
    <row r="417" spans="1:2" ht="12.75">
      <c r="A417" s="7"/>
      <c r="B417" s="8"/>
    </row>
    <row r="418" spans="1:2" ht="12.75">
      <c r="A418" s="7"/>
      <c r="B418" s="8"/>
    </row>
    <row r="419" spans="1:2" ht="12.75">
      <c r="A419" s="7"/>
      <c r="B419" s="8"/>
    </row>
    <row r="420" spans="1:2" ht="12.75">
      <c r="A420" s="7"/>
      <c r="B420" s="8"/>
    </row>
    <row r="421" spans="1:2" ht="12.75">
      <c r="A421" s="7"/>
      <c r="B421" s="8"/>
    </row>
    <row r="422" spans="1:2" ht="12.75">
      <c r="A422" s="7"/>
      <c r="B422" s="8"/>
    </row>
    <row r="423" spans="1:2" ht="12.75">
      <c r="A423" s="7"/>
      <c r="B423" s="8"/>
    </row>
    <row r="424" spans="1:2" ht="12.75">
      <c r="A424" s="7"/>
      <c r="B424" s="8"/>
    </row>
    <row r="425" spans="1:2" ht="12.75">
      <c r="A425" s="7"/>
      <c r="B425" s="8"/>
    </row>
    <row r="426" spans="1:2" ht="12.75">
      <c r="A426" s="7"/>
      <c r="B426" s="8"/>
    </row>
    <row r="427" spans="1:2" ht="12.75">
      <c r="A427" s="7"/>
      <c r="B427" s="8"/>
    </row>
    <row r="428" spans="1:2" ht="12.75">
      <c r="A428" s="7"/>
      <c r="B428" s="8"/>
    </row>
    <row r="429" spans="1:2" ht="12.75">
      <c r="A429" s="7"/>
      <c r="B429" s="8"/>
    </row>
    <row r="430" spans="1:2" ht="12.75">
      <c r="A430" s="7"/>
      <c r="B430" s="8"/>
    </row>
    <row r="431" spans="1:2" ht="12.75">
      <c r="A431" s="7"/>
      <c r="B431" s="8"/>
    </row>
    <row r="432" spans="1:2" ht="12.75">
      <c r="A432" s="7"/>
      <c r="B432" s="8"/>
    </row>
    <row r="433" spans="1:2" ht="12.75">
      <c r="A433" s="7"/>
      <c r="B433" s="8"/>
    </row>
    <row r="434" spans="1:2" ht="12.75">
      <c r="A434" s="7"/>
      <c r="B434" s="8"/>
    </row>
    <row r="435" spans="1:2" ht="12.75">
      <c r="A435" s="7"/>
      <c r="B435" s="8"/>
    </row>
    <row r="436" spans="1:2" ht="12.75">
      <c r="A436" s="7"/>
      <c r="B436" s="8"/>
    </row>
    <row r="437" spans="1:2" ht="12.75">
      <c r="A437" s="7"/>
      <c r="B437" s="8"/>
    </row>
    <row r="438" spans="1:2" ht="12.75">
      <c r="A438" s="7"/>
      <c r="B438" s="8"/>
    </row>
    <row r="439" spans="1:2" ht="12.75">
      <c r="A439" s="7"/>
      <c r="B439" s="8"/>
    </row>
    <row r="440" spans="1:2" ht="12.75">
      <c r="A440" s="7"/>
      <c r="B440" s="8"/>
    </row>
    <row r="441" spans="1:2" ht="12.75">
      <c r="A441" s="7"/>
      <c r="B441" s="8"/>
    </row>
    <row r="442" spans="1:2" ht="12.75">
      <c r="A442" s="7"/>
      <c r="B442" s="8"/>
    </row>
    <row r="443" spans="1:2" ht="12.75">
      <c r="A443" s="7"/>
      <c r="B443" s="8"/>
    </row>
    <row r="444" spans="1:2" ht="12.75">
      <c r="A444" s="7"/>
      <c r="B444" s="8"/>
    </row>
    <row r="445" spans="1:2" ht="12.75">
      <c r="A445" s="7"/>
      <c r="B445" s="8"/>
    </row>
    <row r="446" spans="1:2" ht="12.75">
      <c r="A446" s="7"/>
      <c r="B446" s="8"/>
    </row>
    <row r="447" spans="1:2" ht="12.75">
      <c r="A447" s="7"/>
      <c r="B447" s="8"/>
    </row>
    <row r="448" spans="1:2" ht="12.75">
      <c r="A448" s="7"/>
      <c r="B448" s="8"/>
    </row>
    <row r="449" spans="1:2" ht="12.75">
      <c r="A449" s="7"/>
      <c r="B449" s="8"/>
    </row>
    <row r="450" spans="1:2" ht="12.75">
      <c r="A450" s="7"/>
      <c r="B450" s="8"/>
    </row>
    <row r="451" spans="1:2" ht="12.75">
      <c r="A451" s="7"/>
      <c r="B451" s="8"/>
    </row>
    <row r="452" spans="1:2" ht="12.75">
      <c r="A452" s="7"/>
      <c r="B452" s="8"/>
    </row>
    <row r="453" spans="1:2" ht="12.75">
      <c r="A453" s="7"/>
      <c r="B453" s="8"/>
    </row>
    <row r="454" spans="1:2" ht="12.75">
      <c r="A454" s="7"/>
      <c r="B454" s="8"/>
    </row>
    <row r="455" spans="1:2" ht="12.75">
      <c r="A455" s="7"/>
      <c r="B455" s="8"/>
    </row>
    <row r="456" spans="1:2" ht="12.75">
      <c r="A456" s="7"/>
      <c r="B456" s="8"/>
    </row>
    <row r="457" spans="1:2" ht="12.75">
      <c r="A457" s="7"/>
      <c r="B457" s="8"/>
    </row>
    <row r="458" spans="1:2" ht="12.75">
      <c r="A458" s="7"/>
      <c r="B458" s="8"/>
    </row>
    <row r="459" spans="1:2" ht="12.75">
      <c r="A459" s="7"/>
      <c r="B459" s="8"/>
    </row>
    <row r="460" spans="1:2" ht="12.75">
      <c r="A460" s="7"/>
      <c r="B460" s="8"/>
    </row>
    <row r="461" spans="1:2" ht="12.75">
      <c r="A461" s="7"/>
      <c r="B461" s="8"/>
    </row>
    <row r="462" spans="1:2" ht="12.75">
      <c r="A462" s="7"/>
      <c r="B462" s="8"/>
    </row>
    <row r="463" spans="1:2" ht="12.75">
      <c r="A463" s="7"/>
      <c r="B463" s="8"/>
    </row>
    <row r="464" spans="1:2" ht="12.75">
      <c r="A464" s="7"/>
      <c r="B464" s="8"/>
    </row>
    <row r="465" spans="1:2" ht="12.75">
      <c r="A465" s="7"/>
      <c r="B465" s="8"/>
    </row>
    <row r="466" spans="1:2" ht="12.75">
      <c r="A466" s="7"/>
      <c r="B466" s="8"/>
    </row>
    <row r="467" spans="1:2" ht="12.75">
      <c r="A467" s="7"/>
      <c r="B467" s="8"/>
    </row>
    <row r="468" spans="1:2" ht="12.75">
      <c r="A468" s="7"/>
      <c r="B468" s="8"/>
    </row>
    <row r="469" spans="1:2" ht="12.75">
      <c r="A469" s="7"/>
      <c r="B469" s="8"/>
    </row>
    <row r="470" spans="1:2" ht="12.75">
      <c r="A470" s="7"/>
      <c r="B470" s="8"/>
    </row>
    <row r="471" spans="1:2" ht="12.75">
      <c r="A471" s="7"/>
      <c r="B471" s="8"/>
    </row>
    <row r="472" spans="1:2" ht="12.75">
      <c r="A472" s="7"/>
      <c r="B472" s="8"/>
    </row>
    <row r="473" spans="1:2" ht="12.75">
      <c r="A473" s="7"/>
      <c r="B473" s="8"/>
    </row>
    <row r="474" spans="1:2" ht="12.75">
      <c r="A474" s="7"/>
      <c r="B474" s="8"/>
    </row>
    <row r="475" spans="1:2" ht="12.75">
      <c r="A475" s="7"/>
      <c r="B475" s="8"/>
    </row>
    <row r="476" spans="1:2" ht="12.75">
      <c r="A476" s="7"/>
      <c r="B476" s="8"/>
    </row>
    <row r="477" spans="1:2" ht="12.75">
      <c r="A477" s="7"/>
      <c r="B477" s="8"/>
    </row>
    <row r="478" spans="1:2" ht="12.75">
      <c r="A478" s="7"/>
      <c r="B478" s="8"/>
    </row>
    <row r="479" spans="1:2" ht="12.75">
      <c r="A479" s="7"/>
      <c r="B479" s="8"/>
    </row>
    <row r="480" spans="1:2" ht="12.75">
      <c r="A480" s="7"/>
      <c r="B480" s="8"/>
    </row>
    <row r="481" spans="1:2" ht="12.75">
      <c r="A481" s="7"/>
      <c r="B481" s="8"/>
    </row>
    <row r="482" spans="1:2" ht="12.75">
      <c r="A482" s="7"/>
      <c r="B482" s="8"/>
    </row>
    <row r="483" spans="1:2" ht="12.75">
      <c r="A483" s="7"/>
      <c r="B483" s="8"/>
    </row>
    <row r="484" spans="1:2" ht="12.75">
      <c r="A484" s="7"/>
      <c r="B484" s="8"/>
    </row>
    <row r="485" spans="1:2" ht="12.75">
      <c r="A485" s="7"/>
      <c r="B485" s="8"/>
    </row>
    <row r="486" spans="1:2" ht="12.75">
      <c r="A486" s="7"/>
      <c r="B486" s="8"/>
    </row>
    <row r="487" spans="1:2" ht="12.75">
      <c r="A487" s="7"/>
      <c r="B487" s="8"/>
    </row>
    <row r="488" spans="1:2" ht="12.75">
      <c r="A488" s="7"/>
      <c r="B488" s="8"/>
    </row>
    <row r="489" spans="1:2" ht="12.75">
      <c r="A489" s="7"/>
      <c r="B489" s="8"/>
    </row>
    <row r="490" spans="1:2" ht="12.75">
      <c r="A490" s="7"/>
      <c r="B490" s="8"/>
    </row>
    <row r="491" spans="1:2" ht="12.75">
      <c r="A491" s="7"/>
      <c r="B491" s="8"/>
    </row>
    <row r="492" spans="1:2" ht="12.75">
      <c r="A492" s="7"/>
      <c r="B492" s="8"/>
    </row>
    <row r="493" spans="1:2" ht="12.75">
      <c r="A493" s="7"/>
      <c r="B493" s="8"/>
    </row>
    <row r="494" spans="1:2" ht="12.75">
      <c r="A494" s="7"/>
      <c r="B494" s="8"/>
    </row>
    <row r="495" spans="1:2" ht="12.75">
      <c r="A495" s="7"/>
      <c r="B495" s="8"/>
    </row>
    <row r="496" spans="1:2" ht="12.75">
      <c r="A496" s="7"/>
      <c r="B496" s="8"/>
    </row>
    <row r="497" spans="1:2" ht="12.75">
      <c r="A497" s="7"/>
      <c r="B497" s="8"/>
    </row>
    <row r="498" spans="1:2" ht="12.75">
      <c r="A498" s="7"/>
      <c r="B498" s="8"/>
    </row>
    <row r="499" spans="1:2" ht="12.75">
      <c r="A499" s="7"/>
      <c r="B499" s="8"/>
    </row>
    <row r="500" spans="1:2" ht="12.75">
      <c r="A500" s="7"/>
      <c r="B500" s="8"/>
    </row>
    <row r="501" spans="1:2" ht="12.75">
      <c r="A501" s="7"/>
      <c r="B501" s="8"/>
    </row>
    <row r="502" spans="1:2" ht="12.75">
      <c r="A502" s="7"/>
      <c r="B502" s="8"/>
    </row>
    <row r="503" spans="1:2" ht="12.75">
      <c r="A503" s="7"/>
      <c r="B503" s="8"/>
    </row>
    <row r="504" spans="1:2" ht="12.75">
      <c r="A504" s="7"/>
      <c r="B504" s="8"/>
    </row>
    <row r="505" spans="1:2" ht="12.75">
      <c r="A505" s="7"/>
      <c r="B505" s="8"/>
    </row>
    <row r="506" spans="1:2" ht="12.75">
      <c r="A506" s="7"/>
      <c r="B506" s="8"/>
    </row>
    <row r="507" spans="1:2" ht="12.75">
      <c r="A507" s="7"/>
      <c r="B507" s="8"/>
    </row>
    <row r="508" spans="1:2" ht="12.75">
      <c r="A508" s="7"/>
      <c r="B508" s="8"/>
    </row>
    <row r="509" spans="1:2" ht="12.75">
      <c r="A509" s="7"/>
      <c r="B509" s="8"/>
    </row>
    <row r="510" spans="1:2" ht="12.75">
      <c r="A510" s="7"/>
      <c r="B510" s="8"/>
    </row>
    <row r="511" spans="1:2" ht="12.75">
      <c r="A511" s="7"/>
      <c r="B511" s="8"/>
    </row>
    <row r="512" spans="1:2" ht="12.75">
      <c r="A512" s="7"/>
      <c r="B512" s="8"/>
    </row>
    <row r="513" spans="1:2" ht="12.75">
      <c r="A513" s="7"/>
      <c r="B513" s="8"/>
    </row>
    <row r="514" spans="1:2" ht="12.75">
      <c r="A514" s="7"/>
      <c r="B514" s="8"/>
    </row>
    <row r="515" spans="1:2" ht="12.75">
      <c r="A515" s="7"/>
      <c r="B515" s="8"/>
    </row>
    <row r="516" spans="1:2" ht="12.75">
      <c r="A516" s="7"/>
      <c r="B516" s="8"/>
    </row>
    <row r="517" spans="1:2" ht="12.75">
      <c r="A517" s="7"/>
      <c r="B517" s="8"/>
    </row>
    <row r="518" spans="1:2" ht="12.75">
      <c r="A518" s="7"/>
      <c r="B518" s="8"/>
    </row>
    <row r="519" spans="1:2" ht="12.75">
      <c r="A519" s="7"/>
      <c r="B519" s="8"/>
    </row>
    <row r="520" spans="1:2" ht="12.75">
      <c r="A520" s="7"/>
      <c r="B520" s="8"/>
    </row>
    <row r="521" spans="1:2" ht="12.75">
      <c r="A521" s="7"/>
      <c r="B521" s="8"/>
    </row>
    <row r="522" spans="1:2" ht="12.75">
      <c r="A522" s="7"/>
      <c r="B522" s="8"/>
    </row>
    <row r="523" spans="1:2" ht="12.75">
      <c r="A523" s="7"/>
      <c r="B523" s="8"/>
    </row>
    <row r="524" spans="1:2" ht="12.75">
      <c r="A524" s="7"/>
      <c r="B524" s="8"/>
    </row>
    <row r="525" spans="1:2" ht="12.75">
      <c r="A525" s="7"/>
      <c r="B525" s="8"/>
    </row>
    <row r="526" spans="1:2" ht="12.75">
      <c r="A526" s="7"/>
      <c r="B526" s="8"/>
    </row>
    <row r="527" spans="1:2" ht="12.75">
      <c r="A527" s="7"/>
      <c r="B527" s="8"/>
    </row>
    <row r="528" spans="1:2" ht="12.75">
      <c r="A528" s="7"/>
      <c r="B528" s="8"/>
    </row>
    <row r="529" spans="1:2" ht="12.75">
      <c r="A529" s="7"/>
      <c r="B529" s="8"/>
    </row>
    <row r="530" spans="1:2" ht="12.75">
      <c r="A530" s="7"/>
      <c r="B530" s="8"/>
    </row>
    <row r="531" spans="1:2" ht="12.75">
      <c r="A531" s="7"/>
      <c r="B531" s="8"/>
    </row>
    <row r="532" spans="1:2" ht="12.75">
      <c r="A532" s="7"/>
      <c r="B532" s="8"/>
    </row>
    <row r="533" spans="1:2" ht="12.75">
      <c r="A533" s="7"/>
      <c r="B533" s="8"/>
    </row>
    <row r="534" spans="1:2" ht="12.75">
      <c r="A534" s="7"/>
      <c r="B534" s="8"/>
    </row>
    <row r="535" spans="1:2" ht="12.75">
      <c r="A535" s="7"/>
      <c r="B535" s="8"/>
    </row>
    <row r="536" spans="1:2" ht="12.75">
      <c r="A536" s="7"/>
      <c r="B536" s="8"/>
    </row>
    <row r="537" spans="1:2" ht="12.75">
      <c r="A537" s="7"/>
      <c r="B537" s="8"/>
    </row>
    <row r="538" spans="1:2" ht="12.75">
      <c r="A538" s="7"/>
      <c r="B538" s="8"/>
    </row>
    <row r="539" spans="1:2" ht="12.75">
      <c r="A539" s="7"/>
      <c r="B539" s="8"/>
    </row>
    <row r="540" spans="1:2" ht="12.75">
      <c r="A540" s="7"/>
      <c r="B540" s="8"/>
    </row>
    <row r="541" spans="1:2" ht="12.75">
      <c r="A541" s="7"/>
      <c r="B541" s="8"/>
    </row>
    <row r="542" spans="1:2" ht="12.75">
      <c r="A542" s="7"/>
      <c r="B542" s="8"/>
    </row>
    <row r="543" spans="1:2" ht="12.75">
      <c r="A543" s="7"/>
      <c r="B543" s="8"/>
    </row>
    <row r="544" spans="1:2" ht="12.75">
      <c r="A544" s="7"/>
      <c r="B544" s="8"/>
    </row>
    <row r="545" spans="1:2" ht="12.75">
      <c r="A545" s="7"/>
      <c r="B545" s="8"/>
    </row>
    <row r="546" spans="1:2" ht="12.75">
      <c r="A546" s="7"/>
      <c r="B546" s="8"/>
    </row>
    <row r="547" spans="1:2" ht="12.75">
      <c r="A547" s="7"/>
      <c r="B547" s="8"/>
    </row>
    <row r="548" spans="1:2" ht="12.75">
      <c r="A548" s="7"/>
      <c r="B548" s="8"/>
    </row>
    <row r="549" spans="1:2" ht="12.75">
      <c r="A549" s="7"/>
      <c r="B549" s="8"/>
    </row>
    <row r="550" spans="1:2" ht="12.75">
      <c r="A550" s="7"/>
      <c r="B550" s="8"/>
    </row>
    <row r="551" spans="1:2" ht="12.75">
      <c r="A551" s="7"/>
      <c r="B551" s="8"/>
    </row>
    <row r="552" spans="1:2" ht="12.75">
      <c r="A552" s="7"/>
      <c r="B552" s="8"/>
    </row>
    <row r="553" spans="1:2" ht="12.75">
      <c r="A553" s="7"/>
      <c r="B553" s="8"/>
    </row>
    <row r="554" spans="1:2" ht="12.75">
      <c r="A554" s="7"/>
      <c r="B554" s="8"/>
    </row>
    <row r="555" spans="1:2" ht="12.75">
      <c r="A555" s="7"/>
      <c r="B555" s="8"/>
    </row>
    <row r="556" spans="1:2" ht="12.75">
      <c r="A556" s="7"/>
      <c r="B556" s="8"/>
    </row>
    <row r="557" spans="1:2" ht="12.75">
      <c r="A557" s="7"/>
      <c r="B557" s="8"/>
    </row>
    <row r="558" spans="1:2" ht="12.75">
      <c r="A558" s="7"/>
      <c r="B558" s="8"/>
    </row>
    <row r="559" spans="1:2" ht="12.75">
      <c r="A559" s="7"/>
      <c r="B559" s="8"/>
    </row>
    <row r="560" spans="1:2" ht="12.75">
      <c r="A560" s="7"/>
      <c r="B560" s="8"/>
    </row>
    <row r="561" spans="1:2" ht="12.75">
      <c r="A561" s="7"/>
      <c r="B561" s="8"/>
    </row>
    <row r="562" spans="1:2" ht="12.75">
      <c r="A562" s="7"/>
      <c r="B562" s="8"/>
    </row>
    <row r="563" spans="1:2" ht="12.75">
      <c r="A563" s="7"/>
      <c r="B563" s="8"/>
    </row>
    <row r="564" spans="1:2" ht="12.75">
      <c r="A564" s="7"/>
      <c r="B564" s="8"/>
    </row>
    <row r="565" spans="1:2" ht="12.75">
      <c r="A565" s="7"/>
      <c r="B565" s="8"/>
    </row>
    <row r="566" spans="1:2" ht="12.75">
      <c r="A566" s="7"/>
      <c r="B566" s="8"/>
    </row>
    <row r="567" spans="1:2" ht="12.75">
      <c r="A567" s="7"/>
      <c r="B567" s="8"/>
    </row>
    <row r="568" spans="1:2" ht="12.75">
      <c r="A568" s="7"/>
      <c r="B568" s="8"/>
    </row>
    <row r="569" spans="1:2" ht="12.75">
      <c r="A569" s="7"/>
      <c r="B569" s="8"/>
    </row>
    <row r="570" spans="1:2" ht="12.75">
      <c r="A570" s="7"/>
      <c r="B570" s="8"/>
    </row>
    <row r="571" spans="1:2" ht="12.75">
      <c r="A571" s="7"/>
      <c r="B571" s="8"/>
    </row>
    <row r="572" spans="1:2" ht="12.75">
      <c r="A572" s="7"/>
      <c r="B572" s="8"/>
    </row>
    <row r="573" spans="1:2" ht="12.75">
      <c r="A573" s="7"/>
      <c r="B573" s="8"/>
    </row>
    <row r="574" spans="1:2" ht="12.75">
      <c r="A574" s="7"/>
      <c r="B574" s="8"/>
    </row>
    <row r="575" spans="1:2" ht="12.75">
      <c r="A575" s="7"/>
      <c r="B575" s="8"/>
    </row>
    <row r="576" spans="1:2" ht="12.75">
      <c r="A576" s="7"/>
      <c r="B576" s="8"/>
    </row>
    <row r="577" spans="1:2" ht="12.75">
      <c r="A577" s="7"/>
      <c r="B577" s="8"/>
    </row>
    <row r="578" spans="1:2" ht="12.75">
      <c r="A578" s="7"/>
      <c r="B578" s="8"/>
    </row>
    <row r="579" spans="1:2" ht="12.75">
      <c r="A579" s="7"/>
      <c r="B579" s="8"/>
    </row>
    <row r="580" spans="1:2" ht="12.75">
      <c r="A580" s="7"/>
      <c r="B580" s="8"/>
    </row>
    <row r="581" spans="1:2" ht="12.75">
      <c r="A581" s="7"/>
      <c r="B581" s="8"/>
    </row>
    <row r="582" spans="1:2" ht="12.75">
      <c r="A582" s="7"/>
      <c r="B582" s="8"/>
    </row>
    <row r="583" spans="1:2" ht="12.75">
      <c r="A583" s="7"/>
      <c r="B583" s="8"/>
    </row>
    <row r="584" spans="1:2" ht="12.75">
      <c r="A584" s="7"/>
      <c r="B584" s="8"/>
    </row>
    <row r="585" spans="1:2" ht="12.75">
      <c r="A585" s="7"/>
      <c r="B585" s="8"/>
    </row>
    <row r="586" spans="1:2" ht="12.75">
      <c r="A586" s="7"/>
      <c r="B586" s="8"/>
    </row>
    <row r="587" spans="1:2" ht="12.75">
      <c r="A587" s="7"/>
      <c r="B587" s="8"/>
    </row>
    <row r="588" spans="1:2" ht="12.75">
      <c r="A588" s="7"/>
      <c r="B588" s="8"/>
    </row>
    <row r="589" spans="1:2" ht="12.75">
      <c r="A589" s="7"/>
      <c r="B589" s="8"/>
    </row>
    <row r="590" spans="1:2" ht="12.75">
      <c r="A590" s="7"/>
      <c r="B590" s="8"/>
    </row>
    <row r="591" spans="1:2" ht="12.75">
      <c r="A591" s="7"/>
      <c r="B591" s="8"/>
    </row>
    <row r="592" spans="1:2" ht="12.75">
      <c r="A592" s="7"/>
      <c r="B592" s="8"/>
    </row>
    <row r="593" spans="1:2" ht="12.75">
      <c r="A593" s="7"/>
      <c r="B593" s="8"/>
    </row>
    <row r="594" spans="1:2" ht="12.75">
      <c r="A594" s="7"/>
      <c r="B594" s="8"/>
    </row>
    <row r="595" spans="1:2" ht="12.75">
      <c r="A595" s="7"/>
      <c r="B595" s="8"/>
    </row>
    <row r="596" spans="1:2" ht="12.75">
      <c r="A596" s="7"/>
      <c r="B596" s="8"/>
    </row>
    <row r="597" spans="1:2" ht="12.75">
      <c r="A597" s="7"/>
      <c r="B597" s="8"/>
    </row>
    <row r="598" spans="1:2" ht="12.75">
      <c r="A598" s="7"/>
      <c r="B598" s="8"/>
    </row>
    <row r="599" spans="1:2" ht="12.75">
      <c r="A599" s="7"/>
      <c r="B599" s="8"/>
    </row>
    <row r="600" spans="1:2" ht="12.75">
      <c r="A600" s="7"/>
      <c r="B600" s="8"/>
    </row>
    <row r="601" spans="1:2" ht="12.75">
      <c r="A601" s="7"/>
      <c r="B601" s="8"/>
    </row>
    <row r="602" spans="1:2" ht="12.75">
      <c r="A602" s="7"/>
      <c r="B602" s="8"/>
    </row>
    <row r="603" spans="1:2" ht="12.75">
      <c r="A603" s="7"/>
      <c r="B603" s="8"/>
    </row>
    <row r="604" spans="1:2" ht="12.75">
      <c r="A604" s="7"/>
      <c r="B604" s="8"/>
    </row>
    <row r="605" spans="1:2" ht="12.75">
      <c r="A605" s="7"/>
      <c r="B605" s="8"/>
    </row>
    <row r="606" spans="1:2" ht="12.75">
      <c r="A606" s="7"/>
      <c r="B606" s="8"/>
    </row>
    <row r="607" spans="1:2" ht="12.75">
      <c r="A607" s="7"/>
      <c r="B607" s="8"/>
    </row>
    <row r="608" spans="1:2" ht="12.75">
      <c r="A608" s="7"/>
      <c r="B608" s="8"/>
    </row>
    <row r="609" spans="1:2" ht="12.75">
      <c r="A609" s="7"/>
      <c r="B609" s="8"/>
    </row>
    <row r="610" spans="1:2" ht="12.75">
      <c r="A610" s="7"/>
      <c r="B610" s="8"/>
    </row>
    <row r="611" spans="1:2" ht="12.75">
      <c r="A611" s="7"/>
      <c r="B611" s="8"/>
    </row>
    <row r="612" spans="1:2" ht="12.75">
      <c r="A612" s="7"/>
      <c r="B612" s="8"/>
    </row>
    <row r="613" spans="1:2" ht="12.75">
      <c r="A613" s="7"/>
      <c r="B613" s="8"/>
    </row>
    <row r="614" spans="1:2" ht="12.75">
      <c r="A614" s="7"/>
      <c r="B614" s="8"/>
    </row>
    <row r="615" spans="1:2" ht="12.75">
      <c r="A615" s="7"/>
      <c r="B615" s="8"/>
    </row>
    <row r="616" spans="1:2" ht="12.75">
      <c r="A616" s="7"/>
      <c r="B616" s="8"/>
    </row>
    <row r="617" spans="1:2" ht="12.75">
      <c r="A617" s="7"/>
      <c r="B617" s="8"/>
    </row>
    <row r="618" spans="1:2" ht="12.75">
      <c r="A618" s="7"/>
      <c r="B618" s="8"/>
    </row>
    <row r="619" spans="1:2" ht="12.75">
      <c r="A619" s="7"/>
      <c r="B619" s="8"/>
    </row>
    <row r="620" spans="1:2" ht="12.75">
      <c r="A620" s="7"/>
      <c r="B620" s="8"/>
    </row>
    <row r="621" spans="1:2" ht="12.75">
      <c r="A621" s="7"/>
      <c r="B621" s="8"/>
    </row>
    <row r="622" spans="1:2" ht="12.75">
      <c r="A622" s="7"/>
      <c r="B622" s="8"/>
    </row>
    <row r="623" spans="1:2" ht="12.75">
      <c r="A623" s="7"/>
      <c r="B623" s="8"/>
    </row>
    <row r="624" spans="1:2" ht="12.75">
      <c r="A624" s="7"/>
      <c r="B624" s="8"/>
    </row>
    <row r="625" spans="1:2" ht="12.75">
      <c r="A625" s="7"/>
      <c r="B625" s="8"/>
    </row>
    <row r="626" spans="1:2" ht="12.75">
      <c r="A626" s="7"/>
      <c r="B626" s="8"/>
    </row>
    <row r="627" spans="1:2" ht="12.75">
      <c r="A627" s="7"/>
      <c r="B627" s="8"/>
    </row>
    <row r="628" spans="1:2" ht="12.75">
      <c r="A628" s="7"/>
      <c r="B628" s="8"/>
    </row>
    <row r="629" spans="1:2" ht="12.75">
      <c r="A629" s="7"/>
      <c r="B629" s="8"/>
    </row>
    <row r="630" spans="1:2" ht="12.75">
      <c r="A630" s="7"/>
      <c r="B630" s="8"/>
    </row>
    <row r="631" spans="1:2" ht="12.75">
      <c r="A631" s="7"/>
      <c r="B631" s="8"/>
    </row>
    <row r="632" spans="1:2" ht="12.75">
      <c r="A632" s="7"/>
      <c r="B632" s="8"/>
    </row>
    <row r="633" spans="1:2" ht="12.75">
      <c r="A633" s="7"/>
      <c r="B633" s="8"/>
    </row>
    <row r="634" spans="1:2" ht="12.75">
      <c r="A634" s="7"/>
      <c r="B634" s="8"/>
    </row>
    <row r="635" spans="1:2" ht="12.75">
      <c r="A635" s="7"/>
      <c r="B635" s="8"/>
    </row>
    <row r="636" spans="1:2" ht="12.75">
      <c r="A636" s="7"/>
      <c r="B636" s="8"/>
    </row>
    <row r="637" spans="1:2" ht="12.75">
      <c r="A637" s="7"/>
      <c r="B637" s="8"/>
    </row>
    <row r="638" spans="1:2" ht="12.75">
      <c r="A638" s="7"/>
      <c r="B638" s="8"/>
    </row>
    <row r="639" spans="1:2" ht="12.75">
      <c r="A639" s="7"/>
      <c r="B639" s="8"/>
    </row>
    <row r="640" spans="1:2" ht="12.75">
      <c r="A640" s="7"/>
      <c r="B640" s="8"/>
    </row>
    <row r="641" spans="1:2" ht="12.75">
      <c r="A641" s="7"/>
      <c r="B641" s="8"/>
    </row>
    <row r="642" spans="1:2" ht="12.75">
      <c r="A642" s="7"/>
      <c r="B642" s="8"/>
    </row>
    <row r="643" spans="1:2" ht="12.75">
      <c r="A643" s="7"/>
      <c r="B643" s="8"/>
    </row>
    <row r="644" spans="1:2" ht="12.75">
      <c r="A644" s="7"/>
      <c r="B644" s="8"/>
    </row>
    <row r="645" spans="1:2" ht="12.75">
      <c r="A645" s="7"/>
      <c r="B645" s="8"/>
    </row>
    <row r="646" spans="1:2" ht="12.75">
      <c r="A646" s="7"/>
      <c r="B646" s="8"/>
    </row>
    <row r="647" spans="1:2" ht="12.75">
      <c r="A647" s="7"/>
      <c r="B647" s="8"/>
    </row>
    <row r="648" spans="1:2" ht="12.75">
      <c r="A648" s="7"/>
      <c r="B648" s="8"/>
    </row>
    <row r="649" spans="1:2" ht="12.75">
      <c r="A649" s="7"/>
      <c r="B649" s="8"/>
    </row>
    <row r="650" spans="1:2" ht="12.75">
      <c r="A650" s="7"/>
      <c r="B650" s="8"/>
    </row>
    <row r="651" spans="1:2" ht="12.75">
      <c r="A651" s="7"/>
      <c r="B651" s="8"/>
    </row>
    <row r="652" spans="1:2" ht="12.75">
      <c r="A652" s="7"/>
      <c r="B652" s="8"/>
    </row>
    <row r="653" spans="1:2" ht="12.75">
      <c r="A653" s="7"/>
      <c r="B653" s="8"/>
    </row>
    <row r="654" spans="1:2" ht="12.75">
      <c r="A654" s="7"/>
      <c r="B654" s="8"/>
    </row>
    <row r="655" spans="1:2" ht="12.75">
      <c r="A655" s="7"/>
      <c r="B655" s="8"/>
    </row>
    <row r="656" spans="1:2" ht="12.75">
      <c r="A656" s="7"/>
      <c r="B656" s="8"/>
    </row>
    <row r="657" spans="1:2" ht="12.75">
      <c r="A657" s="7"/>
      <c r="B657" s="8"/>
    </row>
    <row r="658" spans="1:2" ht="12.75">
      <c r="A658" s="7"/>
      <c r="B658" s="8"/>
    </row>
    <row r="659" spans="1:2" ht="12.75">
      <c r="A659" s="7"/>
      <c r="B659" s="8"/>
    </row>
    <row r="660" spans="1:2" ht="12.75">
      <c r="A660" s="7"/>
      <c r="B660" s="8"/>
    </row>
    <row r="661" spans="1:2" ht="12.75">
      <c r="A661" s="7"/>
      <c r="B661" s="8"/>
    </row>
    <row r="662" spans="1:2" ht="12.75">
      <c r="A662" s="7"/>
      <c r="B662" s="8"/>
    </row>
    <row r="663" spans="1:2" ht="12.75">
      <c r="A663" s="7"/>
      <c r="B663" s="8"/>
    </row>
    <row r="664" spans="1:2" ht="12.75">
      <c r="A664" s="7"/>
      <c r="B664" s="8"/>
    </row>
    <row r="665" spans="1:2" ht="12.75">
      <c r="A665" s="7"/>
      <c r="B665" s="8"/>
    </row>
    <row r="666" spans="1:2" ht="12.75">
      <c r="A666" s="7"/>
      <c r="B666" s="8"/>
    </row>
    <row r="667" spans="1:2" ht="12.75">
      <c r="A667" s="7"/>
      <c r="B667" s="8"/>
    </row>
    <row r="668" spans="1:2" ht="12.75">
      <c r="A668" s="7"/>
      <c r="B668" s="8"/>
    </row>
    <row r="669" spans="1:2" ht="12.75">
      <c r="A669" s="7"/>
      <c r="B669" s="8"/>
    </row>
    <row r="670" spans="1:2" ht="12.75">
      <c r="A670" s="7"/>
      <c r="B670" s="8"/>
    </row>
    <row r="671" spans="1:2" ht="12.75">
      <c r="A671" s="7"/>
      <c r="B671" s="8"/>
    </row>
    <row r="672" spans="1:2" ht="12.75">
      <c r="A672" s="7"/>
      <c r="B672" s="8"/>
    </row>
    <row r="673" spans="1:2" ht="12.75">
      <c r="A673" s="7"/>
      <c r="B673" s="8"/>
    </row>
    <row r="674" spans="1:2" ht="12.75">
      <c r="A674" s="7"/>
      <c r="B674" s="8"/>
    </row>
    <row r="675" spans="1:2" ht="12.75">
      <c r="A675" s="7"/>
      <c r="B675" s="8"/>
    </row>
    <row r="676" spans="1:2" ht="12.75">
      <c r="A676" s="7"/>
      <c r="B676" s="8"/>
    </row>
    <row r="677" spans="1:2" ht="12.75">
      <c r="A677" s="7"/>
      <c r="B677" s="8"/>
    </row>
    <row r="678" spans="1:2" ht="12.75">
      <c r="A678" s="7"/>
      <c r="B678" s="8"/>
    </row>
    <row r="679" spans="1:2" ht="12.75">
      <c r="A679" s="7"/>
      <c r="B679" s="8"/>
    </row>
    <row r="680" spans="1:2" ht="12.75">
      <c r="A680" s="7"/>
      <c r="B680" s="8"/>
    </row>
    <row r="681" spans="1:2" ht="12.75">
      <c r="A681" s="7"/>
      <c r="B681" s="8"/>
    </row>
    <row r="682" spans="1:2" ht="12.75">
      <c r="A682" s="7"/>
      <c r="B682" s="8"/>
    </row>
    <row r="683" spans="1:2" ht="12.75">
      <c r="A683" s="7"/>
      <c r="B683" s="8"/>
    </row>
    <row r="684" spans="1:2" ht="12.75">
      <c r="A684" s="7"/>
      <c r="B684" s="8"/>
    </row>
    <row r="685" spans="1:2" ht="12.75">
      <c r="A685" s="7"/>
      <c r="B685" s="8"/>
    </row>
    <row r="686" spans="1:2" ht="12.75">
      <c r="A686" s="7"/>
      <c r="B686" s="8"/>
    </row>
    <row r="687" spans="1:2" ht="12.75">
      <c r="A687" s="7"/>
      <c r="B687" s="8"/>
    </row>
    <row r="688" spans="1:2" ht="12.75">
      <c r="A688" s="7"/>
      <c r="B688" s="8"/>
    </row>
    <row r="689" spans="1:2" ht="12.75">
      <c r="A689" s="7"/>
      <c r="B689" s="8"/>
    </row>
    <row r="690" spans="1:2" ht="12.75">
      <c r="A690" s="7"/>
      <c r="B690" s="8"/>
    </row>
    <row r="691" spans="1:2" ht="12.75">
      <c r="A691" s="7"/>
      <c r="B691" s="8"/>
    </row>
    <row r="692" spans="1:2" ht="12.75">
      <c r="A692" s="7"/>
      <c r="B692" s="8"/>
    </row>
    <row r="693" spans="1:2" ht="12.75">
      <c r="A693" s="7"/>
      <c r="B693" s="8"/>
    </row>
    <row r="694" spans="1:2" ht="12.75">
      <c r="A694" s="7"/>
      <c r="B694" s="8"/>
    </row>
    <row r="695" spans="1:2" ht="12.75">
      <c r="A695" s="7"/>
      <c r="B695" s="8"/>
    </row>
    <row r="696" spans="1:2" ht="12.75">
      <c r="A696" s="7"/>
      <c r="B696" s="8"/>
    </row>
    <row r="697" spans="1:2" ht="12.75">
      <c r="A697" s="7"/>
      <c r="B697" s="8"/>
    </row>
    <row r="698" spans="1:2" ht="12.75">
      <c r="A698" s="7"/>
      <c r="B698" s="8"/>
    </row>
    <row r="699" spans="1:2" ht="12.75">
      <c r="A699" s="7"/>
      <c r="B699" s="8"/>
    </row>
    <row r="700" spans="1:2" ht="12.75">
      <c r="A700" s="7"/>
      <c r="B700" s="8"/>
    </row>
    <row r="701" spans="1:2" ht="12.75">
      <c r="A701" s="7"/>
      <c r="B701" s="8"/>
    </row>
    <row r="702" spans="1:2" ht="12.75">
      <c r="A702" s="7"/>
      <c r="B702" s="8"/>
    </row>
    <row r="703" spans="1:2" ht="12.75">
      <c r="A703" s="7"/>
      <c r="B703" s="8"/>
    </row>
    <row r="704" spans="1:2" ht="12.75">
      <c r="A704" s="7"/>
      <c r="B704" s="8"/>
    </row>
    <row r="705" spans="1:2" ht="12.75">
      <c r="A705" s="7"/>
      <c r="B705" s="8"/>
    </row>
    <row r="706" spans="1:2" ht="12.75">
      <c r="A706" s="7"/>
      <c r="B706" s="8"/>
    </row>
    <row r="707" spans="1:2" ht="12.75">
      <c r="A707" s="7"/>
      <c r="B707" s="8"/>
    </row>
    <row r="708" spans="1:2" ht="12.75">
      <c r="A708" s="7"/>
      <c r="B708" s="8"/>
    </row>
    <row r="709" spans="1:2" ht="12.75">
      <c r="A709" s="7"/>
      <c r="B709" s="8"/>
    </row>
    <row r="710" spans="1:2" ht="12.75">
      <c r="A710" s="7"/>
      <c r="B710" s="8"/>
    </row>
    <row r="711" spans="1:2" ht="12.75">
      <c r="A711" s="7"/>
      <c r="B711" s="8"/>
    </row>
    <row r="712" spans="1:2" ht="12.75">
      <c r="A712" s="7"/>
      <c r="B712" s="8"/>
    </row>
    <row r="713" spans="1:2" ht="12.75">
      <c r="A713" s="7"/>
      <c r="B713" s="8"/>
    </row>
    <row r="714" spans="1:2" ht="12.75">
      <c r="A714" s="7"/>
      <c r="B714" s="8"/>
    </row>
    <row r="715" spans="1:2" ht="12.75">
      <c r="A715" s="7"/>
      <c r="B715" s="8"/>
    </row>
    <row r="716" spans="1:2" ht="12.75">
      <c r="A716" s="7"/>
      <c r="B716" s="8"/>
    </row>
    <row r="717" spans="1:2" ht="12.75">
      <c r="A717" s="7"/>
      <c r="B717" s="8"/>
    </row>
    <row r="718" spans="1:2" ht="12.75">
      <c r="A718" s="7"/>
      <c r="B718" s="8"/>
    </row>
    <row r="719" spans="1:2" ht="12.75">
      <c r="A719" s="7"/>
      <c r="B719" s="8"/>
    </row>
    <row r="720" spans="1:2" ht="12.75">
      <c r="A720" s="7"/>
      <c r="B720" s="8"/>
    </row>
    <row r="721" spans="1:2" ht="12.75">
      <c r="A721" s="7"/>
      <c r="B721" s="8"/>
    </row>
    <row r="722" spans="1:2" ht="12.75">
      <c r="A722" s="7"/>
      <c r="B722" s="8"/>
    </row>
    <row r="723" spans="1:2" ht="12.75">
      <c r="A723" s="7"/>
      <c r="B723" s="8"/>
    </row>
    <row r="724" spans="1:2" ht="12.75">
      <c r="A724" s="7"/>
      <c r="B724" s="8"/>
    </row>
    <row r="725" spans="1:2" ht="12.75">
      <c r="A725" s="7"/>
      <c r="B725" s="8"/>
    </row>
    <row r="726" spans="1:2" ht="12.75">
      <c r="A726" s="7"/>
      <c r="B726" s="8"/>
    </row>
    <row r="727" spans="1:2" ht="12.75">
      <c r="A727" s="7"/>
      <c r="B727" s="8"/>
    </row>
    <row r="728" spans="1:2" ht="12.75">
      <c r="A728" s="7"/>
      <c r="B728" s="8"/>
    </row>
    <row r="729" spans="1:2" ht="12.75">
      <c r="A729" s="7"/>
      <c r="B729" s="8"/>
    </row>
    <row r="730" spans="1:2" ht="12.75">
      <c r="A730" s="7"/>
      <c r="B730" s="8"/>
    </row>
    <row r="731" spans="1:2" ht="12.75">
      <c r="A731" s="7"/>
      <c r="B731" s="8"/>
    </row>
    <row r="732" spans="1:2" ht="12.75">
      <c r="A732" s="7"/>
      <c r="B732" s="8"/>
    </row>
    <row r="733" spans="1:2" ht="12.75">
      <c r="A733" s="7"/>
      <c r="B733" s="8"/>
    </row>
    <row r="734" spans="1:2" ht="12.75">
      <c r="A734" s="7"/>
      <c r="B734" s="8"/>
    </row>
    <row r="735" spans="1:2" ht="12.75">
      <c r="A735" s="7"/>
      <c r="B735" s="8"/>
    </row>
    <row r="736" spans="1:2" ht="12.75">
      <c r="A736" s="7"/>
      <c r="B736" s="8"/>
    </row>
    <row r="737" spans="1:2" ht="12.75">
      <c r="A737" s="7"/>
      <c r="B737" s="8"/>
    </row>
    <row r="738" spans="1:2" ht="12.75">
      <c r="A738" s="7"/>
      <c r="B738" s="8"/>
    </row>
    <row r="739" spans="1:2" ht="12.75">
      <c r="A739" s="7"/>
      <c r="B739" s="8"/>
    </row>
    <row r="740" spans="1:2" ht="12.75">
      <c r="A740" s="7"/>
      <c r="B740" s="8"/>
    </row>
    <row r="741" spans="1:2" ht="12.75">
      <c r="A741" s="7"/>
      <c r="B741" s="8"/>
    </row>
    <row r="742" spans="1:2" ht="12.75">
      <c r="A742" s="7"/>
      <c r="B742" s="8"/>
    </row>
    <row r="743" spans="1:2" ht="12.75">
      <c r="A743" s="7"/>
      <c r="B743" s="8"/>
    </row>
    <row r="744" spans="1:2" ht="12.75">
      <c r="A744" s="7"/>
      <c r="B744" s="8"/>
    </row>
    <row r="745" spans="1:2" ht="12.75">
      <c r="A745" s="7"/>
      <c r="B745" s="8"/>
    </row>
    <row r="746" spans="1:2" ht="12.75">
      <c r="A746" s="7"/>
      <c r="B746" s="8"/>
    </row>
    <row r="747" spans="1:2" ht="12.75">
      <c r="A747" s="7"/>
      <c r="B747" s="8"/>
    </row>
    <row r="748" spans="1:2" ht="12.75">
      <c r="A748" s="7"/>
      <c r="B748" s="8"/>
    </row>
    <row r="749" spans="1:2" ht="12.75">
      <c r="A749" s="7"/>
      <c r="B749" s="8"/>
    </row>
    <row r="750" spans="1:2" ht="12.75">
      <c r="A750" s="7"/>
      <c r="B750" s="8"/>
    </row>
    <row r="751" spans="1:2" ht="12.75">
      <c r="A751" s="7"/>
      <c r="B751" s="8"/>
    </row>
    <row r="752" spans="1:2" ht="12.75">
      <c r="A752" s="7"/>
      <c r="B752" s="8"/>
    </row>
    <row r="753" spans="1:2" ht="12.75">
      <c r="A753" s="7"/>
      <c r="B753" s="8"/>
    </row>
    <row r="754" spans="1:2" ht="12.75">
      <c r="A754" s="7"/>
      <c r="B754" s="8"/>
    </row>
    <row r="755" spans="1:2" ht="12.75">
      <c r="A755" s="7"/>
      <c r="B755" s="8"/>
    </row>
    <row r="756" spans="1:2" ht="12.75">
      <c r="A756" s="7"/>
      <c r="B756" s="8"/>
    </row>
    <row r="757" spans="1:2" ht="12.75">
      <c r="A757" s="7"/>
      <c r="B757" s="8"/>
    </row>
    <row r="758" spans="1:2" ht="12.75">
      <c r="A758" s="7"/>
      <c r="B758" s="8"/>
    </row>
    <row r="759" spans="1:2" ht="12.75">
      <c r="A759" s="7"/>
      <c r="B759" s="8"/>
    </row>
    <row r="760" spans="1:2" ht="12.75">
      <c r="A760" s="7"/>
      <c r="B760" s="8"/>
    </row>
    <row r="761" spans="1:2" ht="12.75">
      <c r="A761" s="7"/>
      <c r="B761" s="8"/>
    </row>
    <row r="762" spans="1:2" ht="12.75">
      <c r="A762" s="7"/>
      <c r="B762" s="8"/>
    </row>
    <row r="763" spans="1:2" ht="12.75">
      <c r="A763" s="7"/>
      <c r="B763" s="8"/>
    </row>
    <row r="764" spans="1:2" ht="12.75">
      <c r="A764" s="7"/>
      <c r="B764" s="8"/>
    </row>
    <row r="765" spans="1:2" ht="12.75">
      <c r="A765" s="7"/>
      <c r="B765" s="8"/>
    </row>
    <row r="766" spans="1:2" ht="12.75">
      <c r="A766" s="7"/>
      <c r="B766" s="8"/>
    </row>
    <row r="767" spans="1:2" ht="12.75">
      <c r="A767" s="7"/>
      <c r="B767" s="8"/>
    </row>
    <row r="768" spans="1:2" ht="12.75">
      <c r="A768" s="7"/>
      <c r="B768" s="8"/>
    </row>
    <row r="769" spans="1:2" ht="12.75">
      <c r="A769" s="7"/>
      <c r="B769" s="8"/>
    </row>
    <row r="770" spans="1:2" ht="12.75">
      <c r="A770" s="7"/>
      <c r="B770" s="8"/>
    </row>
    <row r="771" spans="1:2" ht="12.75">
      <c r="A771" s="7"/>
      <c r="B771" s="8"/>
    </row>
    <row r="772" spans="1:2" ht="12.75">
      <c r="A772" s="7"/>
      <c r="B772" s="8"/>
    </row>
    <row r="773" spans="1:2" ht="12.75">
      <c r="A773" s="7"/>
      <c r="B773" s="8"/>
    </row>
    <row r="774" spans="1:2" ht="12.75">
      <c r="A774" s="7"/>
      <c r="B774" s="8"/>
    </row>
    <row r="775" spans="1:2" ht="12.75">
      <c r="A775" s="7"/>
      <c r="B775" s="8"/>
    </row>
    <row r="776" spans="1:2" ht="12.75">
      <c r="A776" s="7"/>
      <c r="B776" s="8"/>
    </row>
    <row r="777" spans="1:2" ht="12.75">
      <c r="A777" s="7"/>
      <c r="B777" s="8"/>
    </row>
    <row r="778" spans="1:2" ht="12.75">
      <c r="A778" s="7"/>
      <c r="B778" s="8"/>
    </row>
    <row r="779" spans="1:2" ht="12.75">
      <c r="A779" s="7"/>
      <c r="B779" s="8"/>
    </row>
    <row r="780" spans="1:2" ht="12.75">
      <c r="A780" s="7"/>
      <c r="B780" s="8"/>
    </row>
    <row r="781" spans="1:2" ht="12.75">
      <c r="A781" s="7"/>
      <c r="B781" s="8"/>
    </row>
    <row r="782" spans="1:2" ht="12.75">
      <c r="A782" s="7"/>
      <c r="B782" s="8"/>
    </row>
    <row r="783" spans="1:2" ht="12.75">
      <c r="A783" s="7"/>
      <c r="B783" s="8"/>
    </row>
    <row r="784" spans="1:2" ht="12.75">
      <c r="A784" s="7"/>
      <c r="B784" s="8"/>
    </row>
    <row r="785" spans="1:2" ht="12.75">
      <c r="A785" s="7"/>
      <c r="B785" s="8"/>
    </row>
    <row r="786" spans="1:2" ht="12.75">
      <c r="A786" s="7"/>
      <c r="B786" s="8"/>
    </row>
    <row r="787" spans="1:2" ht="12.75">
      <c r="A787" s="7"/>
      <c r="B787" s="8"/>
    </row>
    <row r="788" spans="1:2" ht="12.75">
      <c r="A788" s="7"/>
      <c r="B788" s="8"/>
    </row>
    <row r="789" spans="1:2" ht="12.75">
      <c r="A789" s="7"/>
      <c r="B789" s="8"/>
    </row>
    <row r="790" spans="1:2" ht="12.75">
      <c r="A790" s="7"/>
      <c r="B790" s="8"/>
    </row>
    <row r="791" spans="1:2" ht="12.75">
      <c r="A791" s="7"/>
      <c r="B791" s="8"/>
    </row>
    <row r="792" spans="1:2" ht="12.75">
      <c r="A792" s="7"/>
      <c r="B792" s="8"/>
    </row>
    <row r="793" spans="1:2" ht="12.75">
      <c r="A793" s="7"/>
      <c r="B793" s="8"/>
    </row>
    <row r="794" spans="1:2" ht="12.75">
      <c r="A794" s="7"/>
      <c r="B794" s="8"/>
    </row>
    <row r="795" spans="1:2" ht="12.75">
      <c r="A795" s="7"/>
      <c r="B795" s="8"/>
    </row>
    <row r="796" spans="1:2" ht="12.75">
      <c r="A796" s="7"/>
      <c r="B796" s="8"/>
    </row>
    <row r="797" spans="1:2" ht="12.75">
      <c r="A797" s="7"/>
      <c r="B797" s="8"/>
    </row>
    <row r="798" spans="1:2" ht="12.75">
      <c r="A798" s="7"/>
      <c r="B798" s="8"/>
    </row>
    <row r="799" spans="1:2" ht="12.75">
      <c r="A799" s="7"/>
      <c r="B799" s="8"/>
    </row>
    <row r="800" spans="1:2" ht="12.75">
      <c r="A800" s="7"/>
      <c r="B800" s="8"/>
    </row>
    <row r="801" spans="1:2" ht="12.75">
      <c r="A801" s="7"/>
      <c r="B801" s="8"/>
    </row>
    <row r="802" spans="1:2" ht="12.75">
      <c r="A802" s="7"/>
      <c r="B802" s="8"/>
    </row>
    <row r="803" spans="1:2" ht="12.75">
      <c r="A803" s="7"/>
      <c r="B803" s="8"/>
    </row>
    <row r="804" spans="1:2" ht="12.75">
      <c r="A804" s="7"/>
      <c r="B804" s="8"/>
    </row>
    <row r="805" spans="1:2" ht="12.75">
      <c r="A805" s="7"/>
      <c r="B805" s="8"/>
    </row>
    <row r="806" spans="1:2" ht="12.75">
      <c r="A806" s="7"/>
      <c r="B806" s="8"/>
    </row>
    <row r="807" spans="1:2" ht="12.75">
      <c r="A807" s="7"/>
      <c r="B807" s="8"/>
    </row>
    <row r="808" spans="1:2" ht="12.75">
      <c r="A808" s="7"/>
      <c r="B808" s="8"/>
    </row>
    <row r="809" spans="1:2" ht="12.75">
      <c r="A809" s="7"/>
      <c r="B809" s="8"/>
    </row>
    <row r="810" spans="1:2" ht="12.75">
      <c r="A810" s="7"/>
      <c r="B810" s="8"/>
    </row>
    <row r="811" spans="1:2" ht="12.75">
      <c r="A811" s="7"/>
      <c r="B811" s="8"/>
    </row>
    <row r="812" spans="1:2" ht="12.75">
      <c r="A812" s="7"/>
      <c r="B812" s="8"/>
    </row>
    <row r="813" spans="1:2" ht="12.75">
      <c r="A813" s="7"/>
      <c r="B813" s="8"/>
    </row>
    <row r="814" spans="1:2" ht="12.75">
      <c r="A814" s="7"/>
      <c r="B814" s="8"/>
    </row>
    <row r="815" spans="1:2" ht="12.75">
      <c r="A815" s="7"/>
      <c r="B815" s="8"/>
    </row>
    <row r="816" spans="1:2" ht="12.75">
      <c r="A816" s="7"/>
      <c r="B816" s="8"/>
    </row>
    <row r="817" spans="1:2" ht="12.75">
      <c r="A817" s="7"/>
      <c r="B817" s="8"/>
    </row>
    <row r="818" spans="1:2" ht="12.75">
      <c r="A818" s="7"/>
      <c r="B818" s="8"/>
    </row>
    <row r="819" spans="1:2" ht="12.75">
      <c r="A819" s="7"/>
      <c r="B819" s="8"/>
    </row>
    <row r="820" spans="1:2" ht="12.75">
      <c r="A820" s="7"/>
      <c r="B820" s="8"/>
    </row>
    <row r="821" spans="1:2" ht="12.75">
      <c r="A821" s="7"/>
      <c r="B821" s="8"/>
    </row>
    <row r="822" spans="1:2" ht="12.75">
      <c r="A822" s="7"/>
      <c r="B822" s="8"/>
    </row>
    <row r="823" spans="1:2" ht="12.75">
      <c r="A823" s="7"/>
      <c r="B823" s="8"/>
    </row>
    <row r="824" spans="1:2" ht="12.75">
      <c r="A824" s="7"/>
      <c r="B824" s="8"/>
    </row>
    <row r="825" spans="1:2" ht="12.75">
      <c r="A825" s="7"/>
      <c r="B825" s="8"/>
    </row>
    <row r="826" spans="1:2" ht="12.75">
      <c r="A826" s="7"/>
      <c r="B826" s="8"/>
    </row>
    <row r="827" spans="1:2" ht="12.75">
      <c r="A827" s="7"/>
      <c r="B827" s="8"/>
    </row>
    <row r="828" spans="1:2" ht="12.75">
      <c r="A828" s="7"/>
      <c r="B828" s="8"/>
    </row>
    <row r="829" spans="1:2" ht="12.75">
      <c r="A829" s="7"/>
      <c r="B829" s="8"/>
    </row>
    <row r="830" spans="1:2" ht="12.75">
      <c r="A830" s="7"/>
      <c r="B830" s="8"/>
    </row>
    <row r="831" spans="1:2" ht="12.75">
      <c r="A831" s="7"/>
      <c r="B831" s="8"/>
    </row>
    <row r="832" spans="1:2" ht="12.75">
      <c r="A832" s="7"/>
      <c r="B832" s="8"/>
    </row>
    <row r="833" spans="1:2" ht="12.75">
      <c r="A833" s="7"/>
      <c r="B833" s="8"/>
    </row>
    <row r="834" spans="1:2" ht="12.75">
      <c r="A834" s="7"/>
      <c r="B834" s="8"/>
    </row>
    <row r="835" spans="1:2" ht="12.75">
      <c r="A835" s="7"/>
      <c r="B835" s="8"/>
    </row>
    <row r="836" spans="1:2" ht="12.75">
      <c r="A836" s="7"/>
      <c r="B836" s="8"/>
    </row>
    <row r="837" spans="1:2" ht="12.75">
      <c r="A837" s="7"/>
      <c r="B837" s="8"/>
    </row>
    <row r="838" spans="1:2" ht="12.75">
      <c r="A838" s="7"/>
      <c r="B838" s="8"/>
    </row>
    <row r="839" spans="1:2" ht="12.75">
      <c r="A839" s="7"/>
      <c r="B839" s="8"/>
    </row>
    <row r="840" spans="1:2" ht="12.75">
      <c r="A840" s="7"/>
      <c r="B840" s="8"/>
    </row>
    <row r="841" spans="1:2" ht="12.75">
      <c r="A841" s="7"/>
      <c r="B841" s="8"/>
    </row>
    <row r="842" spans="1:2" ht="12.75">
      <c r="A842" s="7"/>
      <c r="B842" s="8"/>
    </row>
    <row r="843" spans="1:2" ht="12.75">
      <c r="A843" s="7"/>
      <c r="B843" s="8"/>
    </row>
    <row r="844" spans="1:2" ht="12.75">
      <c r="A844" s="7"/>
      <c r="B844" s="8"/>
    </row>
    <row r="845" spans="1:2" ht="12.75">
      <c r="A845" s="7"/>
      <c r="B845" s="8"/>
    </row>
    <row r="846" spans="1:2" ht="12.75">
      <c r="A846" s="7"/>
      <c r="B846" s="8"/>
    </row>
    <row r="847" spans="1:2" ht="12.75">
      <c r="A847" s="7"/>
      <c r="B847" s="8"/>
    </row>
    <row r="848" spans="1:2" ht="12.75">
      <c r="A848" s="7"/>
      <c r="B848" s="8"/>
    </row>
    <row r="849" spans="1:2" ht="12.75">
      <c r="A849" s="7"/>
      <c r="B849" s="8"/>
    </row>
    <row r="850" spans="1:2" ht="12.75">
      <c r="A850" s="7"/>
      <c r="B850" s="8"/>
    </row>
    <row r="851" spans="1:2" ht="12.75">
      <c r="A851" s="7"/>
      <c r="B851" s="8"/>
    </row>
    <row r="852" spans="1:2" ht="12.75">
      <c r="A852" s="7"/>
      <c r="B852" s="8"/>
    </row>
    <row r="853" spans="1:2" ht="12.75">
      <c r="A853" s="7"/>
      <c r="B853" s="8"/>
    </row>
    <row r="854" spans="1:2" ht="12.75">
      <c r="A854" s="7"/>
      <c r="B854" s="8"/>
    </row>
    <row r="855" spans="1:2" ht="12.75">
      <c r="A855" s="7"/>
      <c r="B855" s="8"/>
    </row>
    <row r="856" spans="1:2" ht="12.75">
      <c r="A856" s="7"/>
      <c r="B856" s="8"/>
    </row>
    <row r="857" spans="1:2" ht="12.75">
      <c r="A857" s="7"/>
      <c r="B857" s="8"/>
    </row>
    <row r="858" spans="1:2" ht="12.75">
      <c r="A858" s="7"/>
      <c r="B858" s="8"/>
    </row>
    <row r="859" spans="1:2" ht="12.75">
      <c r="A859" s="7"/>
      <c r="B859" s="8"/>
    </row>
    <row r="860" spans="1:2" ht="12.75">
      <c r="A860" s="7"/>
      <c r="B860" s="8"/>
    </row>
    <row r="861" spans="1:2" ht="12.75">
      <c r="A861" s="7"/>
      <c r="B861" s="8"/>
    </row>
    <row r="862" spans="1:2" ht="12.75">
      <c r="A862" s="7"/>
      <c r="B862" s="8"/>
    </row>
    <row r="863" spans="1:2" ht="12.75">
      <c r="A863" s="7"/>
      <c r="B863" s="8"/>
    </row>
    <row r="864" spans="1:2" ht="12.75">
      <c r="A864" s="7"/>
      <c r="B864" s="8"/>
    </row>
    <row r="865" spans="1:2" ht="12.75">
      <c r="A865" s="7"/>
      <c r="B865" s="8"/>
    </row>
    <row r="866" spans="1:2" ht="12.75">
      <c r="A866" s="7"/>
      <c r="B866" s="8"/>
    </row>
    <row r="867" spans="1:2" ht="12.75">
      <c r="A867" s="7"/>
      <c r="B867" s="8"/>
    </row>
    <row r="868" spans="1:2" ht="12.75">
      <c r="A868" s="7"/>
      <c r="B868" s="8"/>
    </row>
    <row r="869" spans="1:2" ht="12.75">
      <c r="A869" s="7"/>
      <c r="B869" s="8"/>
    </row>
    <row r="870" spans="1:2" ht="12.75">
      <c r="A870" s="7"/>
      <c r="B870" s="8"/>
    </row>
    <row r="871" spans="1:2" ht="12.75">
      <c r="A871" s="7"/>
      <c r="B871" s="8"/>
    </row>
    <row r="872" spans="1:2" ht="12.75">
      <c r="A872" s="7"/>
      <c r="B872" s="8"/>
    </row>
    <row r="873" spans="1:2" ht="12.75">
      <c r="A873" s="7"/>
      <c r="B873" s="8"/>
    </row>
    <row r="874" spans="1:2" ht="12.75">
      <c r="A874" s="7"/>
      <c r="B874" s="8"/>
    </row>
    <row r="875" spans="1:2" ht="12.75">
      <c r="A875" s="7"/>
      <c r="B875" s="8"/>
    </row>
    <row r="876" spans="1:2" ht="12.75">
      <c r="A876" s="7"/>
      <c r="B876" s="8"/>
    </row>
    <row r="877" spans="1:2" ht="12.75">
      <c r="A877" s="7"/>
      <c r="B877" s="8"/>
    </row>
    <row r="878" spans="1:2" ht="12.75">
      <c r="A878" s="7"/>
      <c r="B878" s="8"/>
    </row>
    <row r="879" spans="1:2" ht="12.75">
      <c r="A879" s="7"/>
      <c r="B879" s="8"/>
    </row>
    <row r="880" spans="1:2" ht="12.75">
      <c r="A880" s="7"/>
      <c r="B880" s="8"/>
    </row>
    <row r="881" spans="1:2" ht="12.75">
      <c r="A881" s="7"/>
      <c r="B881" s="8"/>
    </row>
    <row r="882" spans="1:2" ht="12.75">
      <c r="A882" s="7"/>
      <c r="B882" s="8"/>
    </row>
    <row r="883" spans="1:2" ht="12.75">
      <c r="A883" s="7"/>
      <c r="B883" s="8"/>
    </row>
    <row r="884" spans="1:2" ht="12.75">
      <c r="A884" s="7"/>
      <c r="B884" s="8"/>
    </row>
    <row r="885" spans="1:2" ht="12.75">
      <c r="A885" s="7"/>
      <c r="B885" s="8"/>
    </row>
    <row r="886" spans="1:2" ht="12.75">
      <c r="A886" s="7"/>
      <c r="B886" s="8"/>
    </row>
    <row r="887" spans="1:2" ht="12.75">
      <c r="A887" s="7"/>
      <c r="B887" s="8"/>
    </row>
    <row r="888" spans="1:2" ht="12.75">
      <c r="A888" s="7"/>
      <c r="B888" s="8"/>
    </row>
    <row r="889" spans="1:2" ht="12.75">
      <c r="A889" s="7"/>
      <c r="B889" s="8"/>
    </row>
    <row r="890" spans="1:2" ht="12.75">
      <c r="A890" s="7"/>
      <c r="B890" s="8"/>
    </row>
    <row r="891" spans="1:2" ht="12.75">
      <c r="A891" s="7"/>
      <c r="B891" s="8"/>
    </row>
    <row r="892" spans="1:2" ht="12.75">
      <c r="A892" s="7"/>
      <c r="B892" s="8"/>
    </row>
    <row r="893" spans="1:2" ht="12.75">
      <c r="A893" s="7"/>
      <c r="B893" s="8"/>
    </row>
    <row r="894" spans="1:2" ht="12.75">
      <c r="A894" s="7"/>
      <c r="B894" s="8"/>
    </row>
    <row r="895" spans="1:2" ht="12.75">
      <c r="A895" s="7"/>
      <c r="B895" s="8"/>
    </row>
    <row r="896" spans="1:2" ht="12.75">
      <c r="A896" s="7"/>
      <c r="B896" s="8"/>
    </row>
    <row r="897" spans="1:2" ht="12.75">
      <c r="A897" s="7"/>
      <c r="B897" s="8"/>
    </row>
    <row r="898" spans="1:2" ht="12.75">
      <c r="A898" s="7"/>
      <c r="B898" s="8"/>
    </row>
    <row r="899" spans="1:2" ht="12.75">
      <c r="A899" s="7"/>
      <c r="B899" s="8"/>
    </row>
    <row r="900" spans="1:2" ht="12.75">
      <c r="A900" s="7"/>
      <c r="B900" s="8"/>
    </row>
    <row r="901" spans="1:2" ht="12.75">
      <c r="A901" s="7"/>
      <c r="B901" s="8"/>
    </row>
    <row r="902" spans="1:2" ht="12.75">
      <c r="A902" s="7"/>
      <c r="B902" s="8"/>
    </row>
    <row r="903" spans="1:2" ht="12.75">
      <c r="A903" s="7"/>
      <c r="B903" s="8"/>
    </row>
    <row r="904" spans="1:2" ht="12.75">
      <c r="A904" s="7"/>
      <c r="B904" s="8"/>
    </row>
    <row r="905" spans="1:2" ht="12.75">
      <c r="A905" s="7"/>
      <c r="B905" s="8"/>
    </row>
    <row r="906" spans="1:2" ht="12.75">
      <c r="A906" s="7"/>
      <c r="B906" s="8"/>
    </row>
    <row r="907" spans="1:2" ht="12.75">
      <c r="A907" s="7"/>
      <c r="B907" s="8"/>
    </row>
    <row r="908" spans="1:2" ht="12.75">
      <c r="A908" s="7"/>
      <c r="B908" s="8"/>
    </row>
    <row r="909" spans="1:2" ht="12.75">
      <c r="A909" s="7"/>
      <c r="B909" s="8"/>
    </row>
    <row r="910" spans="1:2" ht="12.75">
      <c r="A910" s="7"/>
      <c r="B910" s="8"/>
    </row>
    <row r="911" spans="1:2" ht="12.75">
      <c r="A911" s="7"/>
      <c r="B911" s="8"/>
    </row>
    <row r="912" spans="1:2" ht="12.75">
      <c r="A912" s="7"/>
      <c r="B912" s="8"/>
    </row>
    <row r="913" spans="1:2" ht="12.75">
      <c r="A913" s="7"/>
      <c r="B913" s="8"/>
    </row>
    <row r="914" spans="1:2" ht="12.75">
      <c r="A914" s="7"/>
      <c r="B914" s="8"/>
    </row>
    <row r="915" spans="1:2" ht="12.75">
      <c r="A915" s="7"/>
      <c r="B915" s="8"/>
    </row>
    <row r="916" spans="1:2" ht="12.75">
      <c r="A916" s="7"/>
      <c r="B916" s="8"/>
    </row>
    <row r="917" spans="1:2" ht="12.75">
      <c r="A917" s="7"/>
      <c r="B917" s="8"/>
    </row>
    <row r="918" spans="1:2" ht="12.75">
      <c r="A918" s="7"/>
      <c r="B918" s="8"/>
    </row>
    <row r="919" spans="1:2" ht="12.75">
      <c r="A919" s="7"/>
      <c r="B919" s="8"/>
    </row>
    <row r="920" spans="1:2" ht="12.75">
      <c r="A920" s="7"/>
      <c r="B920" s="8"/>
    </row>
    <row r="921" spans="1:2" ht="12.75">
      <c r="A921" s="7"/>
      <c r="B921" s="8"/>
    </row>
    <row r="922" spans="1:2" ht="12.75">
      <c r="A922" s="7"/>
      <c r="B922" s="8"/>
    </row>
    <row r="923" spans="1:2" ht="12.75">
      <c r="A923" s="7"/>
      <c r="B923" s="8"/>
    </row>
    <row r="924" spans="1:2" ht="12.75">
      <c r="A924" s="7"/>
      <c r="B924" s="8"/>
    </row>
    <row r="925" spans="1:2" ht="12.75">
      <c r="A925" s="7"/>
      <c r="B925" s="8"/>
    </row>
    <row r="926" spans="1:2" ht="12.75">
      <c r="A926" s="7"/>
      <c r="B926" s="8"/>
    </row>
    <row r="927" spans="1:2" ht="12.75">
      <c r="A927" s="7"/>
      <c r="B927" s="8"/>
    </row>
    <row r="928" spans="1:2" ht="12.75">
      <c r="A928" s="7"/>
      <c r="B928" s="8"/>
    </row>
    <row r="929" spans="1:2" ht="12.75">
      <c r="A929" s="7"/>
      <c r="B929" s="8"/>
    </row>
    <row r="930" spans="1:2" ht="12.75">
      <c r="A930" s="7"/>
      <c r="B930" s="8"/>
    </row>
    <row r="931" spans="1:2" ht="12.75">
      <c r="A931" s="7"/>
      <c r="B931" s="8"/>
    </row>
    <row r="932" spans="1:2" ht="12.75">
      <c r="A932" s="7"/>
      <c r="B932" s="8"/>
    </row>
    <row r="933" spans="1:2" ht="12.75">
      <c r="A933" s="7"/>
      <c r="B933" s="8"/>
    </row>
    <row r="934" spans="1:2" ht="12.75">
      <c r="A934" s="7"/>
      <c r="B934" s="8"/>
    </row>
    <row r="935" spans="1:2" ht="12.75">
      <c r="A935" s="7"/>
      <c r="B935" s="8"/>
    </row>
    <row r="936" spans="1:2" ht="12.75">
      <c r="A936" s="7"/>
      <c r="B936" s="8"/>
    </row>
    <row r="937" spans="1:2" ht="12.75">
      <c r="A937" s="7"/>
      <c r="B937" s="8"/>
    </row>
    <row r="938" spans="1:2" ht="12.75">
      <c r="A938" s="7"/>
      <c r="B938" s="8"/>
    </row>
    <row r="939" spans="1:2" ht="12.75">
      <c r="A939" s="7"/>
      <c r="B939" s="8"/>
    </row>
    <row r="940" spans="1:2" ht="12.75">
      <c r="A940" s="7"/>
      <c r="B940" s="8"/>
    </row>
    <row r="941" spans="1:2" ht="12.75">
      <c r="A941" s="7"/>
      <c r="B941" s="8"/>
    </row>
    <row r="942" spans="1:2" ht="12.75">
      <c r="A942" s="7"/>
      <c r="B942" s="8"/>
    </row>
    <row r="943" spans="1:2" ht="12.75">
      <c r="A943" s="7"/>
      <c r="B943" s="8"/>
    </row>
    <row r="944" spans="1:2" ht="12.75">
      <c r="A944" s="7"/>
      <c r="B944" s="8"/>
    </row>
    <row r="945" spans="1:2" ht="12.75">
      <c r="A945" s="7"/>
      <c r="B945" s="8"/>
    </row>
    <row r="946" spans="1:2" ht="12.75">
      <c r="A946" s="7"/>
      <c r="B946" s="8"/>
    </row>
    <row r="947" spans="1:2" ht="12.75">
      <c r="A947" s="7"/>
      <c r="B947" s="8"/>
    </row>
    <row r="948" spans="1:2" ht="12.75">
      <c r="A948" s="7"/>
      <c r="B948" s="8"/>
    </row>
    <row r="949" spans="1:2" ht="12.75">
      <c r="A949" s="7"/>
      <c r="B949" s="8"/>
    </row>
    <row r="950" spans="1:2" ht="12.75">
      <c r="A950" s="7"/>
      <c r="B950" s="8"/>
    </row>
    <row r="951" spans="1:2" ht="12.75">
      <c r="A951" s="7"/>
      <c r="B951" s="8"/>
    </row>
    <row r="952" spans="1:2" ht="12.75">
      <c r="A952" s="7"/>
      <c r="B952" s="8"/>
    </row>
    <row r="953" spans="1:2" ht="12.75">
      <c r="A953" s="7"/>
      <c r="B953" s="8"/>
    </row>
    <row r="954" spans="1:2" ht="12.75">
      <c r="A954" s="7"/>
      <c r="B954" s="8"/>
    </row>
    <row r="955" spans="1:2" ht="12.75">
      <c r="A955" s="7"/>
      <c r="B955" s="8"/>
    </row>
    <row r="956" spans="1:2" ht="12.75">
      <c r="A956" s="7"/>
      <c r="B956" s="8"/>
    </row>
    <row r="957" spans="1:2" ht="12.75">
      <c r="A957" s="7"/>
      <c r="B957" s="8"/>
    </row>
    <row r="958" spans="1:2" ht="12.75">
      <c r="A958" s="7"/>
      <c r="B958" s="8"/>
    </row>
    <row r="959" spans="1:2" ht="12.75">
      <c r="A959" s="7"/>
      <c r="B959" s="8"/>
    </row>
    <row r="960" spans="1:2" ht="12.75">
      <c r="A960" s="7"/>
      <c r="B960" s="8"/>
    </row>
    <row r="961" spans="1:2" ht="12.75">
      <c r="A961" s="7"/>
      <c r="B961" s="8"/>
    </row>
    <row r="962" spans="1:2" ht="12.75">
      <c r="A962" s="7"/>
      <c r="B962" s="8"/>
    </row>
    <row r="963" spans="1:2" ht="12.75">
      <c r="A963" s="7"/>
      <c r="B963" s="8"/>
    </row>
    <row r="964" spans="1:2" ht="12.75">
      <c r="A964" s="7"/>
      <c r="B964" s="8"/>
    </row>
    <row r="965" spans="1:2" ht="12.75">
      <c r="A965" s="7"/>
      <c r="B965" s="8"/>
    </row>
    <row r="966" spans="1:2" ht="12.75">
      <c r="A966" s="7"/>
      <c r="B966" s="8"/>
    </row>
    <row r="967" spans="1:2" ht="12.75">
      <c r="A967" s="7"/>
      <c r="B967" s="8"/>
    </row>
    <row r="968" spans="1:2" ht="12.75">
      <c r="A968" s="7"/>
      <c r="B968" s="8"/>
    </row>
    <row r="969" spans="1:2" ht="12.75">
      <c r="A969" s="7"/>
      <c r="B969" s="8"/>
    </row>
    <row r="970" spans="1:2" ht="12.75">
      <c r="A970" s="7"/>
      <c r="B970" s="8"/>
    </row>
    <row r="971" spans="1:2" ht="12.75">
      <c r="A971" s="7"/>
      <c r="B971" s="8"/>
    </row>
    <row r="972" spans="1:2" ht="12.75">
      <c r="A972" s="7"/>
      <c r="B972" s="8"/>
    </row>
    <row r="973" spans="1:2" ht="12.75">
      <c r="A973" s="7"/>
      <c r="B973" s="8"/>
    </row>
    <row r="974" spans="1:2" ht="12.75">
      <c r="A974" s="7"/>
      <c r="B974" s="8"/>
    </row>
    <row r="975" spans="1:2" ht="12.75">
      <c r="A975" s="7"/>
      <c r="B975" s="8"/>
    </row>
    <row r="976" spans="1:2" ht="12.75">
      <c r="A976" s="7"/>
      <c r="B976" s="8"/>
    </row>
    <row r="977" spans="1:2" ht="12.75">
      <c r="A977" s="7"/>
      <c r="B977" s="8"/>
    </row>
    <row r="978" spans="1:2" ht="12.75">
      <c r="A978" s="7"/>
      <c r="B978" s="8"/>
    </row>
    <row r="979" spans="1:2" ht="12.75">
      <c r="A979" s="7"/>
      <c r="B979" s="8"/>
    </row>
    <row r="980" spans="1:2" ht="12.75">
      <c r="A980" s="7"/>
      <c r="B980" s="8"/>
    </row>
    <row r="981" spans="1:2" ht="12.75">
      <c r="A981" s="7"/>
      <c r="B981" s="8"/>
    </row>
    <row r="982" spans="1:2" ht="12.75">
      <c r="A982" s="7"/>
      <c r="B982" s="8"/>
    </row>
    <row r="983" spans="1:2" ht="12.75">
      <c r="A983" s="7"/>
      <c r="B983" s="8"/>
    </row>
    <row r="984" spans="1:2" ht="12.75">
      <c r="A984" s="7"/>
      <c r="B984" s="8"/>
    </row>
    <row r="985" spans="1:2" ht="12.75">
      <c r="A985" s="7"/>
      <c r="B985" s="8"/>
    </row>
    <row r="986" spans="1:2" ht="12.75">
      <c r="A986" s="7"/>
      <c r="B986" s="8"/>
    </row>
    <row r="987" spans="1:2" ht="12.75">
      <c r="A987" s="7"/>
      <c r="B987" s="8"/>
    </row>
    <row r="988" spans="1:2" ht="12.75">
      <c r="A988" s="7"/>
      <c r="B988" s="8"/>
    </row>
    <row r="989" spans="1:2" ht="12.75">
      <c r="A989" s="7"/>
      <c r="B989" s="8"/>
    </row>
    <row r="990" spans="1:2" ht="12.75">
      <c r="A990" s="7"/>
      <c r="B990" s="8"/>
    </row>
    <row r="991" spans="1:2" ht="12.75">
      <c r="A991" s="7"/>
      <c r="B991" s="8"/>
    </row>
    <row r="992" spans="1:2" ht="12.75">
      <c r="A992" s="7"/>
      <c r="B992" s="8"/>
    </row>
    <row r="993" spans="1:2" ht="12.75">
      <c r="A993" s="7"/>
      <c r="B993" s="8"/>
    </row>
    <row r="994" spans="1:2" ht="12.75">
      <c r="A994" s="7"/>
      <c r="B994" s="8"/>
    </row>
    <row r="995" spans="1:2" ht="12.75">
      <c r="A995" s="7"/>
      <c r="B995" s="8"/>
    </row>
    <row r="996" spans="1:2" ht="12.75">
      <c r="A996" s="7"/>
      <c r="B996" s="8"/>
    </row>
    <row r="997" spans="1:2" ht="12.75">
      <c r="A997" s="7"/>
      <c r="B997" s="8"/>
    </row>
    <row r="998" spans="1:2" ht="12.75">
      <c r="A998" s="7"/>
      <c r="B998" s="8"/>
    </row>
    <row r="999" spans="1:2" ht="12.75">
      <c r="A999" s="7"/>
      <c r="B999" s="8"/>
    </row>
    <row r="1000" spans="1:2" ht="12.75">
      <c r="A1000" s="7"/>
      <c r="B1000" s="8"/>
    </row>
    <row r="1001" spans="1:2" ht="12.75">
      <c r="A1001" s="7"/>
      <c r="B1001" s="8"/>
    </row>
    <row r="1002" spans="1:2" ht="12.75">
      <c r="A1002" s="7"/>
      <c r="B1002" s="8"/>
    </row>
    <row r="1003" spans="1:2" ht="12.75">
      <c r="A1003" s="7"/>
      <c r="B1003" s="8"/>
    </row>
    <row r="1004" spans="1:2" ht="12.75">
      <c r="A1004" s="7"/>
      <c r="B1004" s="8"/>
    </row>
    <row r="1005" spans="1:2" ht="12.75">
      <c r="A1005" s="7"/>
      <c r="B1005" s="8"/>
    </row>
    <row r="1006" spans="1:2" ht="12.75">
      <c r="A1006" s="7"/>
      <c r="B1006" s="8"/>
    </row>
    <row r="1007" spans="1:2" ht="12.75">
      <c r="A1007" s="7"/>
      <c r="B1007" s="8"/>
    </row>
    <row r="1008" spans="1:2" ht="12.75">
      <c r="A1008" s="7"/>
      <c r="B1008" s="8"/>
    </row>
    <row r="1009" spans="1:2" ht="12.75">
      <c r="A1009" s="7"/>
      <c r="B1009" s="8"/>
    </row>
    <row r="1010" spans="1:2" ht="12.75">
      <c r="A1010" s="7"/>
      <c r="B1010" s="8"/>
    </row>
    <row r="1011" spans="1:2" ht="12.75">
      <c r="A1011" s="7"/>
      <c r="B1011" s="8"/>
    </row>
    <row r="1012" spans="1:2" ht="12.75">
      <c r="A1012" s="7"/>
      <c r="B1012" s="8"/>
    </row>
    <row r="1013" spans="1:2" ht="12.75">
      <c r="A1013" s="7"/>
      <c r="B1013" s="8"/>
    </row>
    <row r="1014" spans="1:2" ht="12.75">
      <c r="A1014" s="7"/>
      <c r="B1014" s="8"/>
    </row>
    <row r="1015" spans="1:2" ht="12.75">
      <c r="A1015" s="7"/>
      <c r="B1015" s="8"/>
    </row>
    <row r="1016" spans="1:2" ht="12.75">
      <c r="A1016" s="7"/>
      <c r="B1016" s="8"/>
    </row>
    <row r="1017" spans="1:2" ht="12.75">
      <c r="A1017" s="7"/>
      <c r="B1017" s="8"/>
    </row>
    <row r="1018" spans="1:2" ht="12.75">
      <c r="A1018" s="7"/>
      <c r="B1018" s="8"/>
    </row>
    <row r="1019" spans="1:2" ht="12.75">
      <c r="A1019" s="7"/>
      <c r="B1019" s="8"/>
    </row>
    <row r="1020" spans="1:2" ht="12.75">
      <c r="A1020" s="7"/>
      <c r="B1020" s="8"/>
    </row>
    <row r="1021" spans="1:2" ht="12.75">
      <c r="A1021" s="7"/>
      <c r="B1021" s="8"/>
    </row>
    <row r="1022" spans="1:2" ht="12.75">
      <c r="A1022" s="7"/>
      <c r="B1022" s="8"/>
    </row>
    <row r="1023" spans="1:2" ht="12.75">
      <c r="A1023" s="7"/>
      <c r="B1023" s="8"/>
    </row>
    <row r="1024" spans="1:2" ht="12.75">
      <c r="A1024" s="7"/>
      <c r="B1024" s="8"/>
    </row>
    <row r="1025" spans="1:2" ht="12.75">
      <c r="A1025" s="7"/>
      <c r="B1025" s="8"/>
    </row>
    <row r="1026" spans="1:2" ht="12.75">
      <c r="A1026" s="7"/>
      <c r="B1026" s="8"/>
    </row>
    <row r="1027" spans="1:2" ht="12.75">
      <c r="A1027" s="7"/>
      <c r="B1027" s="8"/>
    </row>
    <row r="1028" spans="1:2" ht="12.75">
      <c r="A1028" s="7"/>
      <c r="B1028" s="8"/>
    </row>
    <row r="1029" spans="1:2" ht="12.75">
      <c r="A1029" s="7"/>
      <c r="B1029" s="8"/>
    </row>
    <row r="1030" spans="1:2" ht="12.75">
      <c r="A1030" s="7"/>
      <c r="B1030" s="8"/>
    </row>
    <row r="1031" spans="1:2" ht="12.75">
      <c r="A1031" s="7"/>
      <c r="B1031" s="8"/>
    </row>
    <row r="1032" spans="1:2" ht="12.75">
      <c r="A1032" s="7"/>
      <c r="B1032" s="8"/>
    </row>
    <row r="1033" spans="1:2" ht="12.75">
      <c r="A1033" s="7"/>
      <c r="B1033" s="8"/>
    </row>
    <row r="1034" spans="1:2" ht="12.75">
      <c r="A1034" s="7"/>
      <c r="B1034" s="8"/>
    </row>
    <row r="1035" spans="1:2" ht="12.75">
      <c r="A1035" s="7"/>
      <c r="B1035" s="8"/>
    </row>
    <row r="1036" spans="1:2" ht="12.75">
      <c r="A1036" s="7"/>
      <c r="B1036" s="8"/>
    </row>
    <row r="1037" spans="1:2" ht="12.75">
      <c r="A1037" s="7"/>
      <c r="B1037" s="8"/>
    </row>
    <row r="1038" spans="1:2" ht="12.75">
      <c r="A1038" s="7"/>
      <c r="B1038" s="8"/>
    </row>
    <row r="1039" spans="1:2" ht="12.75">
      <c r="A1039" s="7"/>
      <c r="B1039" s="8"/>
    </row>
    <row r="1040" spans="1:2" ht="12.75">
      <c r="A1040" s="7"/>
      <c r="B1040" s="8"/>
    </row>
    <row r="1041" spans="1:2" ht="12.75">
      <c r="A1041" s="7"/>
      <c r="B1041" s="8"/>
    </row>
    <row r="1042" spans="1:2" ht="12.75">
      <c r="A1042" s="7"/>
      <c r="B1042" s="8"/>
    </row>
    <row r="1043" spans="1:2" ht="12.75">
      <c r="A1043" s="7"/>
      <c r="B1043" s="8"/>
    </row>
    <row r="1044" spans="1:2" ht="12.75">
      <c r="A1044" s="7"/>
      <c r="B1044" s="8"/>
    </row>
    <row r="1045" spans="1:2" ht="12.75">
      <c r="A1045" s="7"/>
      <c r="B1045" s="8"/>
    </row>
    <row r="1046" spans="1:2" ht="12.75">
      <c r="A1046" s="7"/>
      <c r="B1046" s="8"/>
    </row>
    <row r="1047" spans="1:2" ht="12.75">
      <c r="A1047" s="7"/>
      <c r="B1047" s="8"/>
    </row>
    <row r="1048" spans="1:2" ht="12.75">
      <c r="A1048" s="7"/>
      <c r="B1048" s="8"/>
    </row>
    <row r="1049" spans="1:2" ht="12.75">
      <c r="A1049" s="7"/>
      <c r="B1049" s="8"/>
    </row>
    <row r="1050" spans="1:2" ht="12.75">
      <c r="A1050" s="7"/>
      <c r="B1050" s="8"/>
    </row>
    <row r="1051" spans="1:2" ht="12.75">
      <c r="A1051" s="7"/>
      <c r="B1051" s="8"/>
    </row>
    <row r="1052" spans="1:2" ht="12.75">
      <c r="A1052" s="7"/>
      <c r="B1052" s="8"/>
    </row>
    <row r="1053" spans="1:2" ht="12.75">
      <c r="A1053" s="7"/>
      <c r="B1053" s="8"/>
    </row>
    <row r="1054" spans="1:2" ht="12.75">
      <c r="A1054" s="7"/>
      <c r="B1054" s="8"/>
    </row>
    <row r="1055" spans="1:2" ht="12.75">
      <c r="A1055" s="7"/>
      <c r="B1055" s="8"/>
    </row>
    <row r="1056" spans="1:2" ht="12.75">
      <c r="A1056" s="7"/>
      <c r="B1056" s="8"/>
    </row>
    <row r="1057" spans="1:2" ht="12.75">
      <c r="A1057" s="7"/>
      <c r="B1057" s="8"/>
    </row>
    <row r="1058" spans="1:2" ht="12.75">
      <c r="A1058" s="7"/>
      <c r="B1058" s="8"/>
    </row>
    <row r="1059" spans="1:2" ht="12.75">
      <c r="A1059" s="7"/>
      <c r="B1059" s="8"/>
    </row>
    <row r="1060" spans="1:2" ht="12.75">
      <c r="A1060" s="7"/>
      <c r="B1060" s="8"/>
    </row>
    <row r="1061" spans="1:2" ht="12.75">
      <c r="A1061" s="7"/>
      <c r="B1061" s="8"/>
    </row>
    <row r="1062" spans="1:2" ht="12.75">
      <c r="A1062" s="7"/>
      <c r="B1062" s="8"/>
    </row>
    <row r="1063" spans="1:2" ht="12.75">
      <c r="A1063" s="7"/>
      <c r="B1063" s="8"/>
    </row>
    <row r="1064" spans="1:2" ht="12.75">
      <c r="A1064" s="7"/>
      <c r="B1064" s="8"/>
    </row>
    <row r="1065" spans="1:2" ht="12.75">
      <c r="A1065" s="7"/>
      <c r="B1065" s="8"/>
    </row>
    <row r="1066" spans="1:2" ht="12.75">
      <c r="A1066" s="7"/>
      <c r="B1066" s="8"/>
    </row>
    <row r="1067" spans="1:2" ht="12.75">
      <c r="A1067" s="7"/>
      <c r="B1067" s="8"/>
    </row>
    <row r="1068" spans="1:2" ht="12.75">
      <c r="A1068" s="7"/>
      <c r="B1068" s="8"/>
    </row>
    <row r="1069" spans="1:2" ht="12.75">
      <c r="A1069" s="7"/>
      <c r="B1069" s="8"/>
    </row>
    <row r="1070" spans="1:2" ht="12.75">
      <c r="A1070" s="7"/>
      <c r="B1070" s="8"/>
    </row>
    <row r="1071" spans="1:2" ht="12.75">
      <c r="A1071" s="7"/>
      <c r="B1071" s="8"/>
    </row>
    <row r="1072" spans="1:2" ht="12.75">
      <c r="A1072" s="7"/>
      <c r="B1072" s="8"/>
    </row>
    <row r="1073" spans="1:2" ht="12.75">
      <c r="A1073" s="7"/>
      <c r="B1073" s="8"/>
    </row>
    <row r="1074" spans="1:2" ht="12.75">
      <c r="A1074" s="7"/>
      <c r="B1074" s="8"/>
    </row>
    <row r="1075" spans="1:2" ht="12.75">
      <c r="A1075" s="7"/>
      <c r="B1075" s="8"/>
    </row>
    <row r="1076" spans="1:2" ht="12.75">
      <c r="A1076" s="7"/>
      <c r="B1076" s="8"/>
    </row>
    <row r="1077" spans="1:2" ht="12.75">
      <c r="A1077" s="7"/>
      <c r="B1077" s="8"/>
    </row>
    <row r="1078" spans="1:2" ht="12.75">
      <c r="A1078" s="7"/>
      <c r="B1078" s="8"/>
    </row>
    <row r="1079" spans="1:2" ht="12.75">
      <c r="A1079" s="7"/>
      <c r="B1079" s="8"/>
    </row>
    <row r="1080" spans="1:2" ht="12.75">
      <c r="A1080" s="7"/>
      <c r="B1080" s="8"/>
    </row>
    <row r="1081" spans="1:2" ht="12.75">
      <c r="A1081" s="7"/>
      <c r="B1081" s="8"/>
    </row>
    <row r="1082" spans="1:2" ht="12.75">
      <c r="A1082" s="7"/>
      <c r="B1082" s="8"/>
    </row>
    <row r="1083" spans="1:2" ht="12.75">
      <c r="A1083" s="7"/>
      <c r="B1083" s="8"/>
    </row>
    <row r="1084" spans="1:2" ht="12.75">
      <c r="A1084" s="7"/>
      <c r="B1084" s="8"/>
    </row>
    <row r="1085" spans="1:2" ht="12.75">
      <c r="A1085" s="7"/>
      <c r="B1085" s="8"/>
    </row>
    <row r="1086" spans="1:2" ht="12.75">
      <c r="A1086" s="7"/>
      <c r="B1086" s="8"/>
    </row>
    <row r="1087" spans="1:2" ht="12.75">
      <c r="A1087" s="7"/>
      <c r="B1087" s="8"/>
    </row>
    <row r="1088" spans="1:2" ht="12.75">
      <c r="A1088" s="7"/>
      <c r="B1088" s="8"/>
    </row>
    <row r="1089" spans="1:2" ht="12.75">
      <c r="A1089" s="7"/>
      <c r="B1089" s="8"/>
    </row>
    <row r="1090" spans="1:2" ht="12.75">
      <c r="A1090" s="7"/>
      <c r="B1090" s="8"/>
    </row>
    <row r="1091" spans="1:2" ht="12.75">
      <c r="A1091" s="7"/>
      <c r="B1091" s="8"/>
    </row>
    <row r="1092" spans="1:2" ht="12.75">
      <c r="A1092" s="7"/>
      <c r="B1092" s="8"/>
    </row>
    <row r="1093" spans="1:2" ht="12.75">
      <c r="A1093" s="7"/>
      <c r="B1093" s="8"/>
    </row>
    <row r="1094" spans="1:2" ht="12.75">
      <c r="A1094" s="7"/>
      <c r="B1094" s="8"/>
    </row>
    <row r="1095" spans="1:2" ht="12.75">
      <c r="A1095" s="7"/>
      <c r="B1095" s="8"/>
    </row>
    <row r="1096" spans="1:2" ht="12.75">
      <c r="A1096" s="7"/>
      <c r="B1096" s="8"/>
    </row>
    <row r="1097" spans="1:2" ht="12.75">
      <c r="A1097" s="7"/>
      <c r="B1097" s="8"/>
    </row>
    <row r="1098" spans="1:2" ht="12.75">
      <c r="A1098" s="7"/>
      <c r="B1098" s="8"/>
    </row>
    <row r="1099" spans="1:2" ht="12.75">
      <c r="A1099" s="7"/>
      <c r="B1099" s="8"/>
    </row>
    <row r="1100" spans="1:2" ht="12.75">
      <c r="A1100" s="7"/>
      <c r="B1100" s="8"/>
    </row>
    <row r="1101" spans="1:2" ht="12.75">
      <c r="A1101" s="7"/>
      <c r="B1101" s="8"/>
    </row>
    <row r="1102" spans="1:2" ht="12.75">
      <c r="A1102" s="7"/>
      <c r="B1102" s="8"/>
    </row>
    <row r="1103" spans="1:2" ht="12.75">
      <c r="A1103" s="7"/>
      <c r="B1103" s="8"/>
    </row>
    <row r="1104" spans="1:2" ht="12.75">
      <c r="A1104" s="7"/>
      <c r="B1104" s="8"/>
    </row>
    <row r="1105" spans="1:2" ht="12.75">
      <c r="A1105" s="7"/>
      <c r="B1105" s="8"/>
    </row>
    <row r="1106" spans="1:2" ht="12.75">
      <c r="A1106" s="7"/>
      <c r="B1106" s="8"/>
    </row>
    <row r="1107" spans="1:2" ht="12.75">
      <c r="A1107" s="7"/>
      <c r="B1107" s="8"/>
    </row>
    <row r="1108" spans="1:2" ht="12.75">
      <c r="A1108" s="7"/>
      <c r="B1108" s="8"/>
    </row>
    <row r="1109" spans="1:2" ht="12.75">
      <c r="A1109" s="7"/>
      <c r="B1109" s="8"/>
    </row>
    <row r="1110" spans="1:2" ht="12.75">
      <c r="A1110" s="7"/>
      <c r="B1110" s="8"/>
    </row>
    <row r="1111" spans="1:2" ht="12.75">
      <c r="A1111" s="7"/>
      <c r="B1111" s="8"/>
    </row>
    <row r="1112" spans="1:2" ht="12.75">
      <c r="A1112" s="7"/>
      <c r="B1112" s="8"/>
    </row>
    <row r="1113" spans="1:2" ht="12.75">
      <c r="A1113" s="7"/>
      <c r="B1113" s="8"/>
    </row>
    <row r="1114" spans="1:2" ht="12.75">
      <c r="A1114" s="7"/>
      <c r="B1114" s="8"/>
    </row>
    <row r="1115" spans="1:2" ht="12.75">
      <c r="A1115" s="7"/>
      <c r="B1115" s="8"/>
    </row>
    <row r="1116" spans="1:2" ht="12.75">
      <c r="A1116" s="7"/>
      <c r="B1116" s="8"/>
    </row>
    <row r="1117" spans="1:2" ht="12.75">
      <c r="A1117" s="7"/>
      <c r="B1117" s="8"/>
    </row>
    <row r="1118" spans="1:2" ht="12.75">
      <c r="A1118" s="7"/>
      <c r="B1118" s="8"/>
    </row>
    <row r="1119" spans="1:2" ht="12.75">
      <c r="A1119" s="7"/>
      <c r="B1119" s="8"/>
    </row>
    <row r="1120" spans="1:2" ht="12.75">
      <c r="A1120" s="7"/>
      <c r="B1120" s="8"/>
    </row>
    <row r="1121" spans="1:2" ht="12.75">
      <c r="A1121" s="7"/>
      <c r="B1121" s="8"/>
    </row>
    <row r="1122" spans="1:2" ht="12.75">
      <c r="A1122" s="7"/>
      <c r="B1122" s="8"/>
    </row>
    <row r="1123" spans="1:2" ht="12.75">
      <c r="A1123" s="7"/>
      <c r="B1123" s="8"/>
    </row>
    <row r="1124" spans="1:2" ht="12.75">
      <c r="A1124" s="7"/>
      <c r="B1124" s="8"/>
    </row>
    <row r="1125" spans="1:2" ht="12.75">
      <c r="A1125" s="7"/>
      <c r="B1125" s="8"/>
    </row>
    <row r="1126" spans="1:2" ht="12.75">
      <c r="A1126" s="7"/>
      <c r="B1126" s="8"/>
    </row>
    <row r="1127" spans="1:2" ht="12.75">
      <c r="A1127" s="7"/>
      <c r="B1127" s="8"/>
    </row>
    <row r="1128" spans="1:2" ht="12.75">
      <c r="A1128" s="7"/>
      <c r="B1128" s="8"/>
    </row>
    <row r="1129" spans="1:2" ht="12.75">
      <c r="A1129" s="7"/>
      <c r="B1129" s="8"/>
    </row>
    <row r="1130" spans="1:2" ht="12.75">
      <c r="A1130" s="7"/>
      <c r="B1130" s="8"/>
    </row>
    <row r="1131" spans="1:2" ht="12.75">
      <c r="A1131" s="7"/>
      <c r="B1131" s="8"/>
    </row>
    <row r="1132" spans="1:2" ht="12.75">
      <c r="A1132" s="7"/>
      <c r="B1132" s="8"/>
    </row>
    <row r="1133" spans="1:2" ht="12.75">
      <c r="A1133" s="7"/>
      <c r="B1133" s="8"/>
    </row>
    <row r="1134" spans="1:2" ht="12.75">
      <c r="A1134" s="7"/>
      <c r="B1134" s="8"/>
    </row>
    <row r="1135" spans="1:2" ht="12.75">
      <c r="A1135" s="7"/>
      <c r="B1135" s="8"/>
    </row>
    <row r="1136" spans="1:2" ht="12.75">
      <c r="A1136" s="7"/>
      <c r="B1136" s="8"/>
    </row>
    <row r="1137" spans="1:2" ht="12.75">
      <c r="A1137" s="7"/>
      <c r="B1137" s="8"/>
    </row>
    <row r="1138" spans="1:2" ht="12.75">
      <c r="A1138" s="7"/>
      <c r="B1138" s="8"/>
    </row>
    <row r="1139" spans="1:2" ht="12.75">
      <c r="A1139" s="7"/>
      <c r="B1139" s="8"/>
    </row>
    <row r="1140" spans="1:2" ht="12.75">
      <c r="A1140" s="7"/>
      <c r="B1140" s="8"/>
    </row>
    <row r="1141" spans="1:2" ht="12.75">
      <c r="A1141" s="7"/>
      <c r="B1141" s="8"/>
    </row>
    <row r="1142" spans="1:2" ht="12.75">
      <c r="A1142" s="7"/>
      <c r="B1142" s="8"/>
    </row>
    <row r="1143" spans="1:2" ht="12.75">
      <c r="A1143" s="7"/>
      <c r="B1143" s="8"/>
    </row>
    <row r="1144" spans="1:2" ht="12.75">
      <c r="A1144" s="7"/>
      <c r="B1144" s="8"/>
    </row>
    <row r="1145" spans="1:2" ht="12.75">
      <c r="A1145" s="7"/>
      <c r="B1145" s="8"/>
    </row>
    <row r="1146" spans="1:2" ht="12.75">
      <c r="A1146" s="7"/>
      <c r="B1146" s="8"/>
    </row>
    <row r="1147" spans="1:2" ht="12.75">
      <c r="A1147" s="7"/>
      <c r="B1147" s="8"/>
    </row>
    <row r="1148" spans="1:2" ht="12.75">
      <c r="A1148" s="7"/>
      <c r="B1148" s="8"/>
    </row>
    <row r="1149" spans="1:2" ht="12.75">
      <c r="A1149" s="7"/>
      <c r="B1149" s="8"/>
    </row>
    <row r="1150" spans="1:2" ht="12.75">
      <c r="A1150" s="7"/>
      <c r="B1150" s="8"/>
    </row>
    <row r="1151" spans="1:2" ht="12.75">
      <c r="A1151" s="7"/>
      <c r="B1151" s="8"/>
    </row>
    <row r="1152" spans="1:2" ht="12.75">
      <c r="A1152" s="7"/>
      <c r="B1152" s="8"/>
    </row>
    <row r="1153" spans="1:2" ht="12.75">
      <c r="A1153" s="7"/>
      <c r="B1153" s="8"/>
    </row>
    <row r="1154" spans="1:2" ht="12.75">
      <c r="A1154" s="7"/>
      <c r="B1154" s="8"/>
    </row>
    <row r="1155" spans="1:2" ht="12.75">
      <c r="A1155" s="7"/>
      <c r="B1155" s="8"/>
    </row>
    <row r="1156" spans="1:2" ht="12.75">
      <c r="A1156" s="7"/>
      <c r="B1156" s="8"/>
    </row>
    <row r="1157" spans="1:2" ht="12.75">
      <c r="A1157" s="7"/>
      <c r="B1157" s="8"/>
    </row>
    <row r="1158" spans="1:2" ht="12.75">
      <c r="A1158" s="7"/>
      <c r="B1158" s="8"/>
    </row>
    <row r="1159" spans="1:2" ht="12.75">
      <c r="A1159" s="7"/>
      <c r="B1159" s="8"/>
    </row>
    <row r="1160" spans="1:2" ht="12.75">
      <c r="A1160" s="7"/>
      <c r="B1160" s="8"/>
    </row>
    <row r="1161" spans="1:2" ht="12.75">
      <c r="A1161" s="7"/>
      <c r="B1161" s="8"/>
    </row>
    <row r="1162" spans="1:2" ht="12.75">
      <c r="A1162" s="7"/>
      <c r="B1162" s="8"/>
    </row>
    <row r="1163" spans="1:2" ht="12.75">
      <c r="A1163" s="7"/>
      <c r="B1163" s="8"/>
    </row>
    <row r="1164" spans="1:2" ht="12.75">
      <c r="A1164" s="7"/>
      <c r="B1164" s="8"/>
    </row>
    <row r="1165" spans="1:2" ht="12.75">
      <c r="A1165" s="7"/>
      <c r="B1165" s="8"/>
    </row>
    <row r="1166" spans="1:2" ht="12.75">
      <c r="A1166" s="7"/>
      <c r="B1166" s="8"/>
    </row>
    <row r="1167" spans="1:2" ht="12.75">
      <c r="A1167" s="7"/>
      <c r="B1167" s="8"/>
    </row>
    <row r="1168" spans="1:2" ht="12.75">
      <c r="A1168" s="7"/>
      <c r="B1168" s="8"/>
    </row>
    <row r="1169" spans="1:2" ht="12.75">
      <c r="A1169" s="7"/>
      <c r="B1169" s="8"/>
    </row>
    <row r="1170" spans="1:2" ht="12.75">
      <c r="A1170" s="7"/>
      <c r="B1170" s="8"/>
    </row>
    <row r="1171" spans="1:2" ht="12.75">
      <c r="A1171" s="7"/>
      <c r="B1171" s="8"/>
    </row>
    <row r="1172" spans="1:2" ht="12.75">
      <c r="A1172" s="7"/>
      <c r="B1172" s="8"/>
    </row>
    <row r="1173" spans="1:2" ht="12.75">
      <c r="A1173" s="7"/>
      <c r="B1173" s="8"/>
    </row>
    <row r="1174" spans="1:2" ht="12.75">
      <c r="A1174" s="7"/>
      <c r="B1174" s="8"/>
    </row>
    <row r="1175" spans="1:2" ht="12.75">
      <c r="A1175" s="7"/>
      <c r="B1175" s="8"/>
    </row>
    <row r="1176" spans="1:2" ht="12.75">
      <c r="A1176" s="7"/>
      <c r="B1176" s="8"/>
    </row>
    <row r="1177" spans="1:2" ht="12.75">
      <c r="A1177" s="7"/>
      <c r="B1177" s="8"/>
    </row>
    <row r="1178" spans="1:2" ht="12.75">
      <c r="A1178" s="7"/>
      <c r="B1178" s="8"/>
    </row>
    <row r="1179" spans="1:2" ht="12.75">
      <c r="A1179" s="7"/>
      <c r="B1179" s="8"/>
    </row>
    <row r="1180" spans="1:2" ht="12.75">
      <c r="A1180" s="7"/>
      <c r="B1180" s="8"/>
    </row>
    <row r="1181" spans="1:2" ht="12.75">
      <c r="A1181" s="7"/>
      <c r="B1181" s="8"/>
    </row>
    <row r="1182" spans="1:2" ht="12.75">
      <c r="A1182" s="7"/>
      <c r="B1182" s="8"/>
    </row>
    <row r="1183" spans="1:2" ht="12.75">
      <c r="A1183" s="7"/>
      <c r="B1183" s="8"/>
    </row>
    <row r="1184" spans="1:2" ht="12.75">
      <c r="A1184" s="7"/>
      <c r="B1184" s="8"/>
    </row>
    <row r="1185" spans="1:2" ht="12.75">
      <c r="A1185" s="7"/>
      <c r="B1185" s="8"/>
    </row>
    <row r="1186" spans="1:2" ht="12.75">
      <c r="A1186" s="7"/>
      <c r="B1186" s="8"/>
    </row>
    <row r="1187" spans="1:2" ht="12.75">
      <c r="A1187" s="7"/>
      <c r="B1187" s="8"/>
    </row>
    <row r="1188" spans="1:2" ht="12.75">
      <c r="A1188" s="7"/>
      <c r="B1188" s="8"/>
    </row>
    <row r="1189" spans="1:2" ht="12.75">
      <c r="A1189" s="7"/>
      <c r="B1189" s="8"/>
    </row>
    <row r="1190" spans="1:2" ht="12.75">
      <c r="A1190" s="7"/>
      <c r="B1190" s="8"/>
    </row>
    <row r="1191" spans="1:2" ht="12.75">
      <c r="A1191" s="7"/>
      <c r="B1191" s="8"/>
    </row>
    <row r="1192" spans="1:2" ht="12.75">
      <c r="A1192" s="7"/>
      <c r="B1192" s="8"/>
    </row>
    <row r="1193" spans="1:2" ht="12.75">
      <c r="A1193" s="7"/>
      <c r="B1193" s="8"/>
    </row>
    <row r="1194" spans="1:2" ht="12.75">
      <c r="A1194" s="7"/>
      <c r="B1194" s="8"/>
    </row>
    <row r="1195" spans="1:2" ht="12.75">
      <c r="A1195" s="7"/>
      <c r="B1195" s="8"/>
    </row>
    <row r="1196" spans="1:2" ht="12.75">
      <c r="A1196" s="7"/>
      <c r="B1196" s="8"/>
    </row>
    <row r="1197" spans="1:2" ht="12.75">
      <c r="A1197" s="7"/>
      <c r="B1197" s="8"/>
    </row>
    <row r="1198" spans="1:2" ht="12.75">
      <c r="A1198" s="7"/>
      <c r="B1198" s="8"/>
    </row>
    <row r="1199" spans="1:2" ht="12.75">
      <c r="A1199" s="7"/>
      <c r="B1199" s="8"/>
    </row>
    <row r="1200" spans="1:2" ht="12.75">
      <c r="A1200" s="7"/>
      <c r="B1200" s="8"/>
    </row>
    <row r="1201" spans="1:2" ht="12.75">
      <c r="A1201" s="7"/>
      <c r="B1201" s="8"/>
    </row>
    <row r="1202" spans="1:2" ht="12.75">
      <c r="A1202" s="7"/>
      <c r="B1202" s="8"/>
    </row>
    <row r="1203" spans="1:2" ht="12.75">
      <c r="A1203" s="7"/>
      <c r="B1203" s="8"/>
    </row>
    <row r="1204" spans="1:2" ht="12.75">
      <c r="A1204" s="7"/>
      <c r="B1204" s="8"/>
    </row>
    <row r="1205" spans="1:2" ht="12.75">
      <c r="A1205" s="7"/>
      <c r="B1205" s="8"/>
    </row>
    <row r="1206" spans="1:2" ht="12.75">
      <c r="A1206" s="7"/>
      <c r="B1206" s="8"/>
    </row>
    <row r="1207" spans="1:2" ht="12.75">
      <c r="A1207" s="7"/>
      <c r="B1207" s="8"/>
    </row>
    <row r="1208" spans="1:2" ht="12.75">
      <c r="A1208" s="7"/>
      <c r="B1208" s="8"/>
    </row>
    <row r="1209" spans="1:2" ht="12.75">
      <c r="A1209" s="7"/>
      <c r="B1209" s="8"/>
    </row>
    <row r="1210" spans="1:2" ht="12.75">
      <c r="A1210" s="7"/>
      <c r="B1210" s="8"/>
    </row>
    <row r="1211" spans="1:2" ht="12.75">
      <c r="A1211" s="7"/>
      <c r="B1211" s="8"/>
    </row>
    <row r="1212" spans="1:2" ht="12.75">
      <c r="A1212" s="7"/>
      <c r="B1212" s="8"/>
    </row>
    <row r="1213" spans="1:2" ht="12.75">
      <c r="A1213" s="7"/>
      <c r="B1213" s="8"/>
    </row>
    <row r="1214" spans="1:2" ht="12.75">
      <c r="A1214" s="7"/>
      <c r="B1214" s="8"/>
    </row>
    <row r="1215" spans="1:2" ht="12.75">
      <c r="A1215" s="7"/>
      <c r="B1215" s="8"/>
    </row>
    <row r="1216" spans="1:2" ht="12.75">
      <c r="A1216" s="7"/>
      <c r="B1216" s="8"/>
    </row>
    <row r="1217" spans="1:2" ht="12.75">
      <c r="A1217" s="7"/>
      <c r="B1217" s="8"/>
    </row>
    <row r="1218" spans="1:2" ht="12.75">
      <c r="A1218" s="7"/>
      <c r="B1218" s="8"/>
    </row>
    <row r="1219" spans="1:2" ht="12.75">
      <c r="A1219" s="7"/>
      <c r="B1219" s="8"/>
    </row>
    <row r="1220" spans="1:2" ht="12.75">
      <c r="A1220" s="7"/>
      <c r="B1220" s="8"/>
    </row>
    <row r="1221" spans="1:2" ht="12.75">
      <c r="A1221" s="7"/>
      <c r="B1221" s="8"/>
    </row>
    <row r="1222" spans="1:2" ht="12.75">
      <c r="A1222" s="7"/>
      <c r="B1222" s="8"/>
    </row>
    <row r="1223" spans="1:2" ht="12.75">
      <c r="A1223" s="7"/>
      <c r="B1223" s="8"/>
    </row>
    <row r="1224" spans="1:2" ht="12.75">
      <c r="A1224" s="7"/>
      <c r="B1224" s="8"/>
    </row>
    <row r="1225" spans="1:2" ht="12.75">
      <c r="A1225" s="7"/>
      <c r="B1225" s="8"/>
    </row>
    <row r="1226" spans="1:2" ht="12.75">
      <c r="A1226" s="7"/>
      <c r="B1226" s="8"/>
    </row>
    <row r="1227" spans="1:2" ht="12.75">
      <c r="A1227" s="7"/>
      <c r="B1227" s="8"/>
    </row>
    <row r="1228" spans="1:2" ht="12.75">
      <c r="A1228" s="7"/>
      <c r="B1228" s="8"/>
    </row>
    <row r="1229" spans="1:2" ht="12.75">
      <c r="A1229" s="7"/>
      <c r="B1229" s="8"/>
    </row>
    <row r="1230" spans="1:2" ht="12.75">
      <c r="A1230" s="7"/>
      <c r="B1230" s="8"/>
    </row>
    <row r="1231" spans="1:2" ht="12.75">
      <c r="A1231" s="7"/>
      <c r="B1231" s="8"/>
    </row>
    <row r="1232" spans="1:2" ht="12.75">
      <c r="A1232" s="7"/>
      <c r="B1232" s="8"/>
    </row>
    <row r="1233" spans="1:2" ht="12.75">
      <c r="A1233" s="7"/>
      <c r="B1233" s="8"/>
    </row>
    <row r="1234" spans="1:2" ht="12.75">
      <c r="A1234" s="7"/>
      <c r="B1234" s="8"/>
    </row>
    <row r="1235" spans="1:2" ht="12.75">
      <c r="A1235" s="7"/>
      <c r="B1235" s="8"/>
    </row>
    <row r="1236" spans="1:2" ht="12.75">
      <c r="A1236" s="7"/>
      <c r="B1236" s="8"/>
    </row>
    <row r="1237" spans="1:2" ht="12.75">
      <c r="A1237" s="7"/>
      <c r="B1237" s="8"/>
    </row>
    <row r="1238" spans="1:2" ht="12.75">
      <c r="A1238" s="7"/>
      <c r="B1238" s="8"/>
    </row>
    <row r="1239" spans="1:2" ht="12.75">
      <c r="A1239" s="7"/>
      <c r="B1239" s="8"/>
    </row>
    <row r="1240" spans="1:2" ht="12.75">
      <c r="A1240" s="7"/>
      <c r="B1240" s="8"/>
    </row>
    <row r="1241" spans="1:2" ht="12.75">
      <c r="A1241" s="7"/>
      <c r="B1241" s="8"/>
    </row>
    <row r="1242" spans="1:2" ht="12.75">
      <c r="A1242" s="7"/>
      <c r="B1242" s="8"/>
    </row>
    <row r="1243" spans="1:2" ht="12.75">
      <c r="A1243" s="7"/>
      <c r="B1243" s="8"/>
    </row>
    <row r="1244" spans="1:2" ht="12.75">
      <c r="A1244" s="7"/>
      <c r="B1244" s="8"/>
    </row>
    <row r="1245" spans="1:2" ht="12.75">
      <c r="A1245" s="7"/>
      <c r="B1245" s="8"/>
    </row>
    <row r="1246" spans="1:2" ht="12.75">
      <c r="A1246" s="7"/>
      <c r="B1246" s="8"/>
    </row>
    <row r="1247" spans="1:2" ht="12.75">
      <c r="A1247" s="7"/>
      <c r="B1247" s="8"/>
    </row>
    <row r="1248" spans="1:2" ht="12.75">
      <c r="A1248" s="7"/>
      <c r="B1248" s="8"/>
    </row>
    <row r="1249" spans="1:2" ht="12.75">
      <c r="A1249" s="7"/>
      <c r="B1249" s="8"/>
    </row>
    <row r="1250" spans="1:2" ht="12.75">
      <c r="A1250" s="7"/>
      <c r="B1250" s="8"/>
    </row>
    <row r="1251" spans="1:2" ht="12.75">
      <c r="A1251" s="7"/>
      <c r="B1251" s="8"/>
    </row>
    <row r="1252" spans="1:2" ht="12.75">
      <c r="A1252" s="7"/>
      <c r="B1252" s="8"/>
    </row>
    <row r="1253" spans="1:2" ht="12.75">
      <c r="A1253" s="7"/>
      <c r="B1253" s="8"/>
    </row>
    <row r="1254" spans="1:2" ht="12.75">
      <c r="A1254" s="7"/>
      <c r="B1254" s="8"/>
    </row>
    <row r="1255" spans="1:2" ht="12.75">
      <c r="A1255" s="7"/>
      <c r="B1255" s="8"/>
    </row>
    <row r="1256" spans="1:2" ht="12.75">
      <c r="A1256" s="7"/>
      <c r="B1256" s="8"/>
    </row>
    <row r="1257" spans="1:2" ht="12.75">
      <c r="A1257" s="7"/>
      <c r="B1257" s="8"/>
    </row>
    <row r="1258" spans="1:2" ht="12.75">
      <c r="A1258" s="7"/>
      <c r="B1258" s="8"/>
    </row>
    <row r="1259" spans="1:2" ht="12.75">
      <c r="A1259" s="7"/>
      <c r="B1259" s="8"/>
    </row>
    <row r="1260" spans="1:2" ht="12.75">
      <c r="A1260" s="7"/>
      <c r="B1260" s="8"/>
    </row>
    <row r="1261" spans="1:2" ht="12.75">
      <c r="A1261" s="7"/>
      <c r="B1261" s="8"/>
    </row>
    <row r="1262" spans="1:2" ht="12.75">
      <c r="A1262" s="7"/>
      <c r="B1262" s="8"/>
    </row>
    <row r="1263" spans="1:2" ht="12.75">
      <c r="A1263" s="7"/>
      <c r="B1263" s="8"/>
    </row>
    <row r="1264" spans="1:2" ht="12.75">
      <c r="A1264" s="7"/>
      <c r="B1264" s="8"/>
    </row>
    <row r="1265" spans="1:2" ht="12.75">
      <c r="A1265" s="7"/>
      <c r="B1265" s="8"/>
    </row>
    <row r="1266" spans="1:2" ht="12.75">
      <c r="A1266" s="7"/>
      <c r="B1266" s="8"/>
    </row>
    <row r="1267" spans="1:2" ht="12.75">
      <c r="A1267" s="7"/>
      <c r="B1267" s="8"/>
    </row>
    <row r="1268" spans="1:2" ht="12.75">
      <c r="A1268" s="7"/>
      <c r="B1268" s="8"/>
    </row>
  </sheetData>
  <sheetProtection/>
  <mergeCells count="21">
    <mergeCell ref="A62:B62"/>
    <mergeCell ref="A55:B55"/>
    <mergeCell ref="A60:G60"/>
    <mergeCell ref="A1:B1"/>
    <mergeCell ref="A3:B3"/>
    <mergeCell ref="A10:B10"/>
    <mergeCell ref="A17:B17"/>
    <mergeCell ref="A47:D47"/>
    <mergeCell ref="A30:B30"/>
    <mergeCell ref="A39:B39"/>
    <mergeCell ref="A46:B46"/>
    <mergeCell ref="A63:B63"/>
    <mergeCell ref="A53:D53"/>
    <mergeCell ref="A22:B22"/>
    <mergeCell ref="A2:H2"/>
    <mergeCell ref="A64:B64"/>
    <mergeCell ref="A48:B48"/>
    <mergeCell ref="A52:B52"/>
    <mergeCell ref="A54:B54"/>
    <mergeCell ref="A59:B59"/>
    <mergeCell ref="A61:B61"/>
  </mergeCells>
  <printOptions horizontalCentered="1"/>
  <pageMargins left="0.5905511811023623" right="0.5905511811023623" top="0.5905511811023623" bottom="0" header="0.31496062992125984" footer="0.31496062992125984"/>
  <pageSetup fitToHeight="0" fitToWidth="1" horizontalDpi="600" verticalDpi="600" orientation="portrait" paperSize="9" scale="75" r:id="rId1"/>
  <headerFooter>
    <oddHeader>&amp;C&amp;"Arial CE,Tučné" ROZPOČET 
NA ROKY 2019 - 2021
</oddHeader>
    <oddFooter>&amp;L&amp;P&amp;R&amp;D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8"/>
  <sheetViews>
    <sheetView zoomScalePageLayoutView="0" workbookViewId="0" topLeftCell="A1">
      <pane ySplit="1" topLeftCell="A97" activePane="bottomLeft" state="frozen"/>
      <selection pane="topLeft" activeCell="A1" sqref="A1"/>
      <selection pane="bottomLeft" activeCell="A169" sqref="A169:IV169"/>
    </sheetView>
  </sheetViews>
  <sheetFormatPr defaultColWidth="9.00390625" defaultRowHeight="12.75" outlineLevelRow="1"/>
  <cols>
    <col min="1" max="1" width="3.375" style="9" customWidth="1"/>
    <col min="2" max="2" width="6.875" style="12" customWidth="1"/>
    <col min="3" max="3" width="28.125" style="11" customWidth="1"/>
    <col min="4" max="10" width="10.75390625" style="9" customWidth="1"/>
    <col min="11" max="16384" width="9.125" style="9" customWidth="1"/>
  </cols>
  <sheetData>
    <row r="1" spans="1:10" ht="36" customHeight="1">
      <c r="A1" s="157" t="s">
        <v>132</v>
      </c>
      <c r="B1" s="158"/>
      <c r="C1" s="158"/>
      <c r="D1" s="45" t="s">
        <v>201</v>
      </c>
      <c r="E1" s="45" t="s">
        <v>202</v>
      </c>
      <c r="F1" s="45" t="s">
        <v>177</v>
      </c>
      <c r="G1" s="45" t="s">
        <v>198</v>
      </c>
      <c r="H1" s="45" t="s">
        <v>143</v>
      </c>
      <c r="I1" s="45" t="s">
        <v>178</v>
      </c>
      <c r="J1" s="45" t="s">
        <v>180</v>
      </c>
    </row>
    <row r="2" spans="1:10" ht="13.5" customHeight="1">
      <c r="A2" s="168" t="s">
        <v>36</v>
      </c>
      <c r="B2" s="139"/>
      <c r="C2" s="139"/>
      <c r="D2" s="46">
        <f aca="true" t="shared" si="0" ref="D2:J2">D3+D7+D17+D53</f>
        <v>44490</v>
      </c>
      <c r="E2" s="46">
        <f t="shared" si="0"/>
        <v>50257</v>
      </c>
      <c r="F2" s="46">
        <f t="shared" si="0"/>
        <v>65988</v>
      </c>
      <c r="G2" s="46">
        <f t="shared" si="0"/>
        <v>54123</v>
      </c>
      <c r="H2" s="46">
        <f t="shared" si="0"/>
        <v>57025</v>
      </c>
      <c r="I2" s="46">
        <f t="shared" si="0"/>
        <v>57025</v>
      </c>
      <c r="J2" s="46">
        <f t="shared" si="0"/>
        <v>57025</v>
      </c>
    </row>
    <row r="3" spans="1:10" ht="24.75" customHeight="1">
      <c r="A3" s="47"/>
      <c r="B3" s="125">
        <v>610</v>
      </c>
      <c r="C3" s="49" t="s">
        <v>37</v>
      </c>
      <c r="D3" s="20">
        <f aca="true" t="shared" si="1" ref="D3:J3">SUM(D4:D6)</f>
        <v>20608</v>
      </c>
      <c r="E3" s="20">
        <f t="shared" si="1"/>
        <v>21200</v>
      </c>
      <c r="F3" s="20">
        <f t="shared" si="1"/>
        <v>31700</v>
      </c>
      <c r="G3" s="20">
        <f t="shared" si="1"/>
        <v>24400</v>
      </c>
      <c r="H3" s="20">
        <f t="shared" si="1"/>
        <v>25200</v>
      </c>
      <c r="I3" s="20">
        <f t="shared" si="1"/>
        <v>25200</v>
      </c>
      <c r="J3" s="20">
        <f t="shared" si="1"/>
        <v>25200</v>
      </c>
    </row>
    <row r="4" spans="1:10" ht="13.5" customHeight="1" hidden="1" outlineLevel="1">
      <c r="A4" s="50"/>
      <c r="B4" s="51">
        <v>611</v>
      </c>
      <c r="C4" s="52" t="s">
        <v>38</v>
      </c>
      <c r="D4" s="17">
        <v>20263</v>
      </c>
      <c r="E4" s="17">
        <v>20821</v>
      </c>
      <c r="F4" s="17">
        <v>23500</v>
      </c>
      <c r="G4" s="17">
        <v>24200</v>
      </c>
      <c r="H4" s="17">
        <v>25000</v>
      </c>
      <c r="I4" s="17">
        <v>25000</v>
      </c>
      <c r="J4" s="17">
        <v>25000</v>
      </c>
    </row>
    <row r="5" spans="1:10" ht="13.5" customHeight="1" hidden="1" outlineLevel="1">
      <c r="A5" s="53"/>
      <c r="B5" s="54">
        <v>614</v>
      </c>
      <c r="C5" s="52" t="s">
        <v>103</v>
      </c>
      <c r="D5" s="17">
        <v>345</v>
      </c>
      <c r="E5" s="17">
        <v>379</v>
      </c>
      <c r="F5" s="17">
        <v>200</v>
      </c>
      <c r="G5" s="17">
        <v>200</v>
      </c>
      <c r="H5" s="17">
        <v>200</v>
      </c>
      <c r="I5" s="17">
        <v>200</v>
      </c>
      <c r="J5" s="17">
        <v>200</v>
      </c>
    </row>
    <row r="6" spans="1:10" ht="13.5" customHeight="1" hidden="1" outlineLevel="1">
      <c r="A6" s="53"/>
      <c r="B6" s="54">
        <v>616</v>
      </c>
      <c r="C6" s="52" t="s">
        <v>39</v>
      </c>
      <c r="D6" s="17"/>
      <c r="E6" s="17"/>
      <c r="F6" s="17">
        <v>8000</v>
      </c>
      <c r="G6" s="17"/>
      <c r="H6" s="17"/>
      <c r="I6" s="17"/>
      <c r="J6" s="17"/>
    </row>
    <row r="7" spans="1:10" ht="13.5" customHeight="1" collapsed="1">
      <c r="A7" s="53"/>
      <c r="B7" s="18">
        <v>620</v>
      </c>
      <c r="C7" s="49" t="s">
        <v>40</v>
      </c>
      <c r="D7" s="20">
        <f aca="true" t="shared" si="2" ref="D7:I7">SUM(D8:D16)</f>
        <v>7688</v>
      </c>
      <c r="E7" s="20">
        <f t="shared" si="2"/>
        <v>8086</v>
      </c>
      <c r="F7" s="20">
        <f t="shared" si="2"/>
        <v>11483</v>
      </c>
      <c r="G7" s="20">
        <f t="shared" si="2"/>
        <v>9285</v>
      </c>
      <c r="H7" s="20">
        <f t="shared" si="2"/>
        <v>10735</v>
      </c>
      <c r="I7" s="20">
        <f t="shared" si="2"/>
        <v>10735</v>
      </c>
      <c r="J7" s="20">
        <f>SUM(J8:J16)</f>
        <v>10735</v>
      </c>
    </row>
    <row r="8" spans="1:10" ht="13.5" customHeight="1" hidden="1" outlineLevel="1">
      <c r="A8" s="53"/>
      <c r="B8" s="51">
        <v>621</v>
      </c>
      <c r="C8" s="52" t="s">
        <v>144</v>
      </c>
      <c r="D8" s="34">
        <v>2100</v>
      </c>
      <c r="E8" s="34">
        <v>2182</v>
      </c>
      <c r="F8" s="34">
        <v>3220</v>
      </c>
      <c r="G8" s="34">
        <v>2500</v>
      </c>
      <c r="H8" s="34">
        <v>2550</v>
      </c>
      <c r="I8" s="34">
        <v>2550</v>
      </c>
      <c r="J8" s="34">
        <v>2550</v>
      </c>
    </row>
    <row r="9" spans="1:10" ht="13.5" customHeight="1" hidden="1" outlineLevel="1">
      <c r="A9" s="53"/>
      <c r="B9" s="51">
        <v>623</v>
      </c>
      <c r="C9" s="52" t="s">
        <v>104</v>
      </c>
      <c r="D9" s="34">
        <v>114</v>
      </c>
      <c r="E9" s="34">
        <v>153</v>
      </c>
      <c r="F9" s="34">
        <v>200</v>
      </c>
      <c r="G9" s="34">
        <v>230</v>
      </c>
      <c r="H9" s="34">
        <v>200</v>
      </c>
      <c r="I9" s="34">
        <v>200</v>
      </c>
      <c r="J9" s="34">
        <v>200</v>
      </c>
    </row>
    <row r="10" spans="1:10" ht="13.5" customHeight="1" hidden="1" outlineLevel="1">
      <c r="A10" s="53"/>
      <c r="B10" s="51" t="s">
        <v>41</v>
      </c>
      <c r="C10" s="52" t="s">
        <v>42</v>
      </c>
      <c r="D10" s="34">
        <v>288</v>
      </c>
      <c r="E10" s="34">
        <v>300</v>
      </c>
      <c r="F10" s="34">
        <v>425</v>
      </c>
      <c r="G10" s="34">
        <v>325</v>
      </c>
      <c r="H10" s="34">
        <v>350</v>
      </c>
      <c r="I10" s="34">
        <v>350</v>
      </c>
      <c r="J10" s="34">
        <v>350</v>
      </c>
    </row>
    <row r="11" spans="1:10" ht="13.5" customHeight="1" hidden="1" outlineLevel="1">
      <c r="A11" s="53"/>
      <c r="B11" s="54">
        <v>625002</v>
      </c>
      <c r="C11" s="52" t="s">
        <v>43</v>
      </c>
      <c r="D11" s="34">
        <v>3099</v>
      </c>
      <c r="E11" s="34">
        <v>3259</v>
      </c>
      <c r="F11" s="34">
        <v>4565</v>
      </c>
      <c r="G11" s="34">
        <v>3700</v>
      </c>
      <c r="H11" s="34">
        <v>3850</v>
      </c>
      <c r="I11" s="34">
        <v>3850</v>
      </c>
      <c r="J11" s="34">
        <v>3850</v>
      </c>
    </row>
    <row r="12" spans="1:10" ht="13.5" customHeight="1" hidden="1" outlineLevel="1">
      <c r="A12" s="53"/>
      <c r="B12" s="54">
        <v>625003</v>
      </c>
      <c r="C12" s="52" t="s">
        <v>44</v>
      </c>
      <c r="D12" s="34">
        <v>167</v>
      </c>
      <c r="E12" s="34">
        <v>176</v>
      </c>
      <c r="F12" s="34">
        <v>242</v>
      </c>
      <c r="G12" s="34">
        <v>195</v>
      </c>
      <c r="H12" s="34">
        <v>200</v>
      </c>
      <c r="I12" s="34">
        <v>200</v>
      </c>
      <c r="J12" s="34">
        <v>200</v>
      </c>
    </row>
    <row r="13" spans="1:10" ht="13.5" customHeight="1" hidden="1" outlineLevel="1">
      <c r="A13" s="53"/>
      <c r="B13" s="54">
        <v>625004</v>
      </c>
      <c r="C13" s="52" t="s">
        <v>45</v>
      </c>
      <c r="D13" s="34">
        <v>663</v>
      </c>
      <c r="E13" s="34">
        <v>697</v>
      </c>
      <c r="F13" s="34">
        <v>980</v>
      </c>
      <c r="G13" s="34">
        <v>785</v>
      </c>
      <c r="H13" s="34">
        <v>825</v>
      </c>
      <c r="I13" s="34">
        <v>825</v>
      </c>
      <c r="J13" s="34">
        <v>825</v>
      </c>
    </row>
    <row r="14" spans="1:10" ht="13.5" customHeight="1" hidden="1" outlineLevel="1">
      <c r="A14" s="53"/>
      <c r="B14" s="54">
        <v>625005</v>
      </c>
      <c r="C14" s="52" t="s">
        <v>46</v>
      </c>
      <c r="D14" s="34">
        <v>206</v>
      </c>
      <c r="E14" s="34">
        <v>214</v>
      </c>
      <c r="F14" s="34">
        <v>301</v>
      </c>
      <c r="G14" s="34">
        <v>250</v>
      </c>
      <c r="H14" s="34">
        <v>250</v>
      </c>
      <c r="I14" s="34">
        <v>250</v>
      </c>
      <c r="J14" s="34">
        <v>250</v>
      </c>
    </row>
    <row r="15" spans="1:10" ht="13.5" customHeight="1" hidden="1" outlineLevel="1">
      <c r="A15" s="53"/>
      <c r="B15" s="54">
        <v>625007</v>
      </c>
      <c r="C15" s="52" t="s">
        <v>157</v>
      </c>
      <c r="D15" s="34">
        <v>1051</v>
      </c>
      <c r="E15" s="34">
        <v>1105</v>
      </c>
      <c r="F15" s="34">
        <v>1550</v>
      </c>
      <c r="G15" s="34">
        <v>1300</v>
      </c>
      <c r="H15" s="34">
        <v>1310</v>
      </c>
      <c r="I15" s="34">
        <v>1310</v>
      </c>
      <c r="J15" s="34">
        <v>1310</v>
      </c>
    </row>
    <row r="16" spans="1:10" ht="12.75" customHeight="1" hidden="1" outlineLevel="1">
      <c r="A16" s="53"/>
      <c r="B16" s="54">
        <v>627</v>
      </c>
      <c r="C16" s="52" t="s">
        <v>148</v>
      </c>
      <c r="D16" s="34">
        <v>0</v>
      </c>
      <c r="E16" s="34">
        <v>0</v>
      </c>
      <c r="F16" s="34">
        <v>0</v>
      </c>
      <c r="G16" s="34"/>
      <c r="H16" s="34">
        <v>1200</v>
      </c>
      <c r="I16" s="34">
        <v>1200</v>
      </c>
      <c r="J16" s="34">
        <v>1200</v>
      </c>
    </row>
    <row r="17" spans="1:10" s="10" customFormat="1" ht="13.5" customHeight="1" collapsed="1">
      <c r="A17" s="55"/>
      <c r="B17" s="48">
        <v>630</v>
      </c>
      <c r="C17" s="55" t="s">
        <v>47</v>
      </c>
      <c r="D17" s="20">
        <f aca="true" t="shared" si="3" ref="D17:I17">D18+D20+D25+D35+D41+D39</f>
        <v>15287</v>
      </c>
      <c r="E17" s="20">
        <f t="shared" si="3"/>
        <v>19045</v>
      </c>
      <c r="F17" s="20">
        <f t="shared" si="3"/>
        <v>21055</v>
      </c>
      <c r="G17" s="20">
        <f t="shared" si="3"/>
        <v>18733</v>
      </c>
      <c r="H17" s="20">
        <f t="shared" si="3"/>
        <v>19820</v>
      </c>
      <c r="I17" s="20">
        <f t="shared" si="3"/>
        <v>19820</v>
      </c>
      <c r="J17" s="20">
        <f>J18+J20+J25+J35+J41+J39</f>
        <v>19820</v>
      </c>
    </row>
    <row r="18" spans="1:10" s="10" customFormat="1" ht="13.5" customHeight="1" hidden="1" outlineLevel="1">
      <c r="A18" s="56"/>
      <c r="B18" s="57">
        <v>631</v>
      </c>
      <c r="C18" s="56" t="s">
        <v>48</v>
      </c>
      <c r="D18" s="20">
        <f aca="true" t="shared" si="4" ref="D18:J18">SUM(D19)</f>
        <v>1328</v>
      </c>
      <c r="E18" s="20">
        <f t="shared" si="4"/>
        <v>1590</v>
      </c>
      <c r="F18" s="20">
        <f t="shared" si="4"/>
        <v>1400</v>
      </c>
      <c r="G18" s="20">
        <f t="shared" si="4"/>
        <v>1400</v>
      </c>
      <c r="H18" s="20">
        <f t="shared" si="4"/>
        <v>1400</v>
      </c>
      <c r="I18" s="20">
        <f t="shared" si="4"/>
        <v>1400</v>
      </c>
      <c r="J18" s="20">
        <f t="shared" si="4"/>
        <v>1400</v>
      </c>
    </row>
    <row r="19" spans="1:10" ht="13.5" customHeight="1" hidden="1" outlineLevel="1">
      <c r="A19" s="53"/>
      <c r="B19" s="58">
        <v>631001</v>
      </c>
      <c r="C19" s="59" t="s">
        <v>49</v>
      </c>
      <c r="D19" s="17">
        <v>1328</v>
      </c>
      <c r="E19" s="17">
        <v>1590</v>
      </c>
      <c r="F19" s="17">
        <v>1400</v>
      </c>
      <c r="G19" s="17">
        <v>1400</v>
      </c>
      <c r="H19" s="17">
        <v>1400</v>
      </c>
      <c r="I19" s="17">
        <v>1400</v>
      </c>
      <c r="J19" s="17">
        <v>1400</v>
      </c>
    </row>
    <row r="20" spans="1:10" s="10" customFormat="1" ht="13.5" customHeight="1" hidden="1" outlineLevel="1">
      <c r="A20" s="55"/>
      <c r="B20" s="57">
        <v>632</v>
      </c>
      <c r="C20" s="60" t="s">
        <v>50</v>
      </c>
      <c r="D20" s="20">
        <f aca="true" t="shared" si="5" ref="D20:I20">SUM(D21:D24)</f>
        <v>2044</v>
      </c>
      <c r="E20" s="20">
        <f t="shared" si="5"/>
        <v>2122</v>
      </c>
      <c r="F20" s="20">
        <f t="shared" si="5"/>
        <v>1950</v>
      </c>
      <c r="G20" s="20">
        <f t="shared" si="5"/>
        <v>2120</v>
      </c>
      <c r="H20" s="20">
        <f t="shared" si="5"/>
        <v>2520</v>
      </c>
      <c r="I20" s="20">
        <f t="shared" si="5"/>
        <v>2520</v>
      </c>
      <c r="J20" s="20">
        <f>SUM(J21:J24)</f>
        <v>2520</v>
      </c>
    </row>
    <row r="21" spans="1:10" ht="12.75" customHeight="1" hidden="1" outlineLevel="1">
      <c r="A21" s="53"/>
      <c r="B21" s="58">
        <v>632001</v>
      </c>
      <c r="C21" s="59" t="s">
        <v>51</v>
      </c>
      <c r="D21" s="17">
        <v>1346</v>
      </c>
      <c r="E21" s="17">
        <v>1313</v>
      </c>
      <c r="F21" s="17">
        <v>1050</v>
      </c>
      <c r="G21" s="17">
        <v>1200</v>
      </c>
      <c r="H21" s="17">
        <v>1700</v>
      </c>
      <c r="I21" s="17">
        <v>1700</v>
      </c>
      <c r="J21" s="17">
        <v>1700</v>
      </c>
    </row>
    <row r="22" spans="1:10" ht="13.5" customHeight="1" hidden="1" outlineLevel="1">
      <c r="A22" s="53"/>
      <c r="B22" s="58">
        <v>632002</v>
      </c>
      <c r="C22" s="61" t="s">
        <v>149</v>
      </c>
      <c r="D22" s="17">
        <v>10</v>
      </c>
      <c r="E22" s="17">
        <v>10</v>
      </c>
      <c r="F22" s="17">
        <v>30</v>
      </c>
      <c r="G22" s="17">
        <v>30</v>
      </c>
      <c r="H22" s="17">
        <v>30</v>
      </c>
      <c r="I22" s="17">
        <v>30</v>
      </c>
      <c r="J22" s="17">
        <v>30</v>
      </c>
    </row>
    <row r="23" spans="1:10" ht="13.5" customHeight="1" hidden="1" outlineLevel="1">
      <c r="A23" s="53"/>
      <c r="B23" s="58">
        <v>632003</v>
      </c>
      <c r="C23" s="59" t="s">
        <v>52</v>
      </c>
      <c r="D23" s="153">
        <v>688</v>
      </c>
      <c r="E23" s="153">
        <v>799</v>
      </c>
      <c r="F23" s="17">
        <v>70</v>
      </c>
      <c r="G23" s="17">
        <v>70</v>
      </c>
      <c r="H23" s="17">
        <v>120</v>
      </c>
      <c r="I23" s="17">
        <v>120</v>
      </c>
      <c r="J23" s="17">
        <v>120</v>
      </c>
    </row>
    <row r="24" spans="1:10" ht="13.5" customHeight="1" hidden="1" outlineLevel="1">
      <c r="A24" s="53"/>
      <c r="B24" s="58">
        <v>632005</v>
      </c>
      <c r="C24" s="59" t="s">
        <v>53</v>
      </c>
      <c r="D24" s="153"/>
      <c r="E24" s="153"/>
      <c r="F24" s="17">
        <v>800</v>
      </c>
      <c r="G24" s="17">
        <v>820</v>
      </c>
      <c r="H24" s="17">
        <v>670</v>
      </c>
      <c r="I24" s="17">
        <v>670</v>
      </c>
      <c r="J24" s="17">
        <v>670</v>
      </c>
    </row>
    <row r="25" spans="1:10" s="10" customFormat="1" ht="13.5" customHeight="1" hidden="1" outlineLevel="1">
      <c r="A25" s="55"/>
      <c r="B25" s="57">
        <v>633</v>
      </c>
      <c r="C25" s="56" t="s">
        <v>54</v>
      </c>
      <c r="D25" s="20">
        <f aca="true" t="shared" si="6" ref="D25:I25">SUM(D26:D34)</f>
        <v>4039</v>
      </c>
      <c r="E25" s="20">
        <f t="shared" si="6"/>
        <v>5065</v>
      </c>
      <c r="F25" s="20">
        <f t="shared" si="6"/>
        <v>6125</v>
      </c>
      <c r="G25" s="20">
        <f t="shared" si="6"/>
        <v>5725</v>
      </c>
      <c r="H25" s="20">
        <f t="shared" si="6"/>
        <v>4400</v>
      </c>
      <c r="I25" s="20">
        <f t="shared" si="6"/>
        <v>4400</v>
      </c>
      <c r="J25" s="20">
        <f>SUM(J26:J34)</f>
        <v>4400</v>
      </c>
    </row>
    <row r="26" spans="1:10" ht="13.5" customHeight="1" hidden="1" outlineLevel="1">
      <c r="A26" s="53"/>
      <c r="B26" s="58">
        <v>633001</v>
      </c>
      <c r="C26" s="62" t="s">
        <v>118</v>
      </c>
      <c r="D26" s="17">
        <v>0</v>
      </c>
      <c r="E26" s="17">
        <v>0</v>
      </c>
      <c r="F26" s="17">
        <v>2350</v>
      </c>
      <c r="G26" s="17">
        <v>2350</v>
      </c>
      <c r="H26" s="17">
        <v>0</v>
      </c>
      <c r="I26" s="17">
        <v>0</v>
      </c>
      <c r="J26" s="17">
        <v>0</v>
      </c>
    </row>
    <row r="27" spans="1:10" ht="13.5" customHeight="1" hidden="1" outlineLevel="1">
      <c r="A27" s="53"/>
      <c r="B27" s="58">
        <v>633002</v>
      </c>
      <c r="C27" s="62" t="s">
        <v>111</v>
      </c>
      <c r="D27" s="17">
        <v>0</v>
      </c>
      <c r="E27" s="17">
        <v>384</v>
      </c>
      <c r="F27" s="17">
        <v>181</v>
      </c>
      <c r="G27" s="17">
        <v>161</v>
      </c>
      <c r="H27" s="17">
        <v>0</v>
      </c>
      <c r="I27" s="17">
        <v>0</v>
      </c>
      <c r="J27" s="17">
        <v>0</v>
      </c>
    </row>
    <row r="28" spans="1:10" ht="12" customHeight="1" hidden="1" outlineLevel="1">
      <c r="A28" s="53"/>
      <c r="B28" s="58">
        <v>633003</v>
      </c>
      <c r="C28" s="61" t="s">
        <v>184</v>
      </c>
      <c r="D28" s="17">
        <v>0</v>
      </c>
      <c r="E28" s="17">
        <v>0</v>
      </c>
      <c r="F28" s="17">
        <v>0</v>
      </c>
      <c r="G28" s="17">
        <v>20</v>
      </c>
      <c r="H28" s="17">
        <v>0</v>
      </c>
      <c r="I28" s="17">
        <v>0</v>
      </c>
      <c r="J28" s="17">
        <v>0</v>
      </c>
    </row>
    <row r="29" spans="1:10" ht="13.5" customHeight="1" hidden="1" outlineLevel="1">
      <c r="A29" s="53"/>
      <c r="B29" s="58">
        <v>633004</v>
      </c>
      <c r="C29" s="61" t="s">
        <v>121</v>
      </c>
      <c r="D29" s="17">
        <v>562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</row>
    <row r="30" spans="1:10" ht="13.5" customHeight="1" hidden="1" outlineLevel="1">
      <c r="A30" s="53"/>
      <c r="B30" s="58">
        <v>633006</v>
      </c>
      <c r="C30" s="59" t="s">
        <v>55</v>
      </c>
      <c r="D30" s="17">
        <v>1224</v>
      </c>
      <c r="E30" s="17">
        <v>2190</v>
      </c>
      <c r="F30" s="17">
        <v>1300</v>
      </c>
      <c r="G30" s="17">
        <v>1800</v>
      </c>
      <c r="H30" s="17">
        <v>2000</v>
      </c>
      <c r="I30" s="17">
        <v>2000</v>
      </c>
      <c r="J30" s="17">
        <v>2000</v>
      </c>
    </row>
    <row r="31" spans="1:10" ht="13.5" customHeight="1" hidden="1" outlineLevel="1">
      <c r="A31" s="53"/>
      <c r="B31" s="58">
        <v>633009</v>
      </c>
      <c r="C31" s="59" t="s">
        <v>105</v>
      </c>
      <c r="D31" s="23">
        <v>894</v>
      </c>
      <c r="E31" s="23">
        <v>90</v>
      </c>
      <c r="F31" s="23">
        <v>94</v>
      </c>
      <c r="G31" s="23">
        <v>94</v>
      </c>
      <c r="H31" s="23">
        <v>0</v>
      </c>
      <c r="I31" s="23">
        <v>0</v>
      </c>
      <c r="J31" s="23">
        <v>0</v>
      </c>
    </row>
    <row r="32" spans="1:10" ht="13.5" customHeight="1" hidden="1" outlineLevel="1">
      <c r="A32" s="53"/>
      <c r="B32" s="58">
        <v>633010</v>
      </c>
      <c r="C32" s="59" t="s">
        <v>56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1:10" ht="13.5" customHeight="1" hidden="1" outlineLevel="1">
      <c r="A33" s="53"/>
      <c r="B33" s="58">
        <v>633013</v>
      </c>
      <c r="C33" s="59" t="s">
        <v>57</v>
      </c>
      <c r="D33" s="17">
        <v>963</v>
      </c>
      <c r="E33" s="17">
        <v>1858</v>
      </c>
      <c r="F33" s="17">
        <v>1600</v>
      </c>
      <c r="G33" s="17">
        <v>1000</v>
      </c>
      <c r="H33" s="17">
        <v>1600</v>
      </c>
      <c r="I33" s="17">
        <v>1600</v>
      </c>
      <c r="J33" s="17">
        <v>1600</v>
      </c>
    </row>
    <row r="34" spans="1:10" ht="13.5" customHeight="1" hidden="1" outlineLevel="1">
      <c r="A34" s="53"/>
      <c r="B34" s="58">
        <v>633016</v>
      </c>
      <c r="C34" s="59" t="s">
        <v>58</v>
      </c>
      <c r="D34" s="17">
        <v>396</v>
      </c>
      <c r="E34" s="17">
        <v>543</v>
      </c>
      <c r="F34" s="17">
        <v>600</v>
      </c>
      <c r="G34" s="17">
        <v>300</v>
      </c>
      <c r="H34" s="17">
        <v>800</v>
      </c>
      <c r="I34" s="17">
        <v>800</v>
      </c>
      <c r="J34" s="17">
        <v>800</v>
      </c>
    </row>
    <row r="35" spans="1:10" s="10" customFormat="1" ht="13.5" customHeight="1" hidden="1" outlineLevel="1">
      <c r="A35" s="55"/>
      <c r="B35" s="57">
        <v>635</v>
      </c>
      <c r="C35" s="56" t="s">
        <v>60</v>
      </c>
      <c r="D35" s="20">
        <f aca="true" t="shared" si="7" ref="D35:I35">D36+D37+D38</f>
        <v>120</v>
      </c>
      <c r="E35" s="20">
        <f t="shared" si="7"/>
        <v>1091</v>
      </c>
      <c r="F35" s="20">
        <f t="shared" si="7"/>
        <v>300</v>
      </c>
      <c r="G35" s="20">
        <f t="shared" si="7"/>
        <v>291</v>
      </c>
      <c r="H35" s="20">
        <f t="shared" si="7"/>
        <v>900</v>
      </c>
      <c r="I35" s="20">
        <f t="shared" si="7"/>
        <v>900</v>
      </c>
      <c r="J35" s="20">
        <f>J36+J37+J38</f>
        <v>900</v>
      </c>
    </row>
    <row r="36" spans="1:10" ht="13.5" customHeight="1" hidden="1" outlineLevel="1">
      <c r="A36" s="53"/>
      <c r="B36" s="58">
        <v>635001</v>
      </c>
      <c r="C36" s="59" t="s">
        <v>61</v>
      </c>
      <c r="D36" s="23">
        <v>0</v>
      </c>
      <c r="E36" s="23">
        <v>0</v>
      </c>
      <c r="F36" s="23">
        <v>0</v>
      </c>
      <c r="G36" s="23">
        <v>0</v>
      </c>
      <c r="H36" s="23">
        <v>100</v>
      </c>
      <c r="I36" s="23">
        <v>100</v>
      </c>
      <c r="J36" s="23">
        <v>100</v>
      </c>
    </row>
    <row r="37" spans="1:10" ht="13.5" customHeight="1" hidden="1" outlineLevel="1">
      <c r="A37" s="53"/>
      <c r="B37" s="58">
        <v>635002</v>
      </c>
      <c r="C37" s="61" t="s">
        <v>129</v>
      </c>
      <c r="D37" s="23">
        <v>0</v>
      </c>
      <c r="E37" s="23">
        <v>222</v>
      </c>
      <c r="F37" s="23">
        <v>300</v>
      </c>
      <c r="G37" s="23">
        <v>291</v>
      </c>
      <c r="H37" s="23">
        <v>300</v>
      </c>
      <c r="I37" s="23">
        <v>300</v>
      </c>
      <c r="J37" s="23">
        <v>300</v>
      </c>
    </row>
    <row r="38" spans="1:10" ht="13.5" customHeight="1" hidden="1" outlineLevel="1">
      <c r="A38" s="53"/>
      <c r="B38" s="58">
        <v>635006</v>
      </c>
      <c r="C38" s="59" t="s">
        <v>106</v>
      </c>
      <c r="D38" s="23">
        <v>120</v>
      </c>
      <c r="E38" s="23">
        <v>869</v>
      </c>
      <c r="F38" s="23">
        <v>0</v>
      </c>
      <c r="G38" s="23">
        <v>0</v>
      </c>
      <c r="H38" s="23">
        <v>500</v>
      </c>
      <c r="I38" s="23">
        <v>500</v>
      </c>
      <c r="J38" s="23">
        <v>500</v>
      </c>
    </row>
    <row r="39" spans="1:10" ht="13.5" customHeight="1" hidden="1" outlineLevel="1">
      <c r="A39" s="53"/>
      <c r="B39" s="63">
        <v>636</v>
      </c>
      <c r="C39" s="64" t="s">
        <v>122</v>
      </c>
      <c r="D39" s="65">
        <f aca="true" t="shared" si="8" ref="D39:J39">SUM(D40)</f>
        <v>0</v>
      </c>
      <c r="E39" s="65">
        <f t="shared" si="8"/>
        <v>103</v>
      </c>
      <c r="F39" s="65">
        <f t="shared" si="8"/>
        <v>620</v>
      </c>
      <c r="G39" s="65">
        <f t="shared" si="8"/>
        <v>720</v>
      </c>
      <c r="H39" s="65">
        <f t="shared" si="8"/>
        <v>620</v>
      </c>
      <c r="I39" s="65">
        <f t="shared" si="8"/>
        <v>620</v>
      </c>
      <c r="J39" s="65">
        <f t="shared" si="8"/>
        <v>620</v>
      </c>
    </row>
    <row r="40" spans="1:10" ht="13.5" customHeight="1" hidden="1" outlineLevel="1">
      <c r="A40" s="53"/>
      <c r="B40" s="58">
        <v>636002</v>
      </c>
      <c r="C40" s="61" t="s">
        <v>158</v>
      </c>
      <c r="D40" s="23">
        <v>0</v>
      </c>
      <c r="E40" s="23">
        <v>103</v>
      </c>
      <c r="F40" s="23">
        <v>620</v>
      </c>
      <c r="G40" s="23">
        <v>720</v>
      </c>
      <c r="H40" s="23">
        <v>620</v>
      </c>
      <c r="I40" s="23">
        <v>620</v>
      </c>
      <c r="J40" s="23">
        <v>620</v>
      </c>
    </row>
    <row r="41" spans="1:10" s="10" customFormat="1" ht="13.5" customHeight="1" hidden="1" outlineLevel="1">
      <c r="A41" s="55"/>
      <c r="B41" s="57">
        <v>637</v>
      </c>
      <c r="C41" s="56" t="s">
        <v>62</v>
      </c>
      <c r="D41" s="20">
        <f aca="true" t="shared" si="9" ref="D41:J41">SUM(D42:D52)</f>
        <v>7756</v>
      </c>
      <c r="E41" s="20">
        <f t="shared" si="9"/>
        <v>9074</v>
      </c>
      <c r="F41" s="20">
        <f t="shared" si="9"/>
        <v>10660</v>
      </c>
      <c r="G41" s="20">
        <f t="shared" si="9"/>
        <v>8477</v>
      </c>
      <c r="H41" s="20">
        <f t="shared" si="9"/>
        <v>9980</v>
      </c>
      <c r="I41" s="20">
        <f t="shared" si="9"/>
        <v>9980</v>
      </c>
      <c r="J41" s="20">
        <f t="shared" si="9"/>
        <v>9980</v>
      </c>
    </row>
    <row r="42" spans="1:10" ht="13.5" customHeight="1" hidden="1" outlineLevel="1">
      <c r="A42" s="53"/>
      <c r="B42" s="54">
        <v>637001</v>
      </c>
      <c r="C42" s="52" t="s">
        <v>107</v>
      </c>
      <c r="D42" s="17">
        <v>848</v>
      </c>
      <c r="E42" s="17">
        <v>1421</v>
      </c>
      <c r="F42" s="17">
        <v>1200</v>
      </c>
      <c r="G42" s="17">
        <v>1100</v>
      </c>
      <c r="H42" s="17">
        <v>1500</v>
      </c>
      <c r="I42" s="17">
        <v>1500</v>
      </c>
      <c r="J42" s="17">
        <v>1500</v>
      </c>
    </row>
    <row r="43" spans="1:10" ht="13.5" customHeight="1" hidden="1" outlineLevel="1">
      <c r="A43" s="53"/>
      <c r="B43" s="54">
        <v>637002</v>
      </c>
      <c r="C43" s="52" t="s">
        <v>119</v>
      </c>
      <c r="D43" s="17">
        <v>189</v>
      </c>
      <c r="E43" s="17">
        <v>228</v>
      </c>
      <c r="F43" s="17">
        <v>200</v>
      </c>
      <c r="G43" s="17">
        <v>0</v>
      </c>
      <c r="H43" s="17">
        <v>200</v>
      </c>
      <c r="I43" s="17">
        <v>200</v>
      </c>
      <c r="J43" s="17">
        <v>200</v>
      </c>
    </row>
    <row r="44" spans="1:10" ht="13.5" customHeight="1" hidden="1" outlineLevel="1">
      <c r="A44" s="53"/>
      <c r="B44" s="54">
        <v>637003</v>
      </c>
      <c r="C44" s="52" t="s">
        <v>63</v>
      </c>
      <c r="D44" s="17">
        <v>871</v>
      </c>
      <c r="E44" s="17">
        <v>1122</v>
      </c>
      <c r="F44" s="17">
        <v>2000</v>
      </c>
      <c r="G44" s="17">
        <v>310</v>
      </c>
      <c r="H44" s="17">
        <v>500</v>
      </c>
      <c r="I44" s="17">
        <v>500</v>
      </c>
      <c r="J44" s="17">
        <v>500</v>
      </c>
    </row>
    <row r="45" spans="1:10" ht="13.5" customHeight="1" hidden="1" outlineLevel="1">
      <c r="A45" s="53"/>
      <c r="B45" s="54">
        <v>637004</v>
      </c>
      <c r="C45" s="52" t="s">
        <v>65</v>
      </c>
      <c r="D45" s="17">
        <v>3396</v>
      </c>
      <c r="E45" s="17">
        <v>3641</v>
      </c>
      <c r="F45" s="17">
        <v>3500</v>
      </c>
      <c r="G45" s="17">
        <v>3860</v>
      </c>
      <c r="H45" s="17">
        <v>3500</v>
      </c>
      <c r="I45" s="17">
        <v>3500</v>
      </c>
      <c r="J45" s="17">
        <v>3500</v>
      </c>
    </row>
    <row r="46" spans="1:10" ht="13.5" customHeight="1" hidden="1" outlineLevel="1">
      <c r="A46" s="53"/>
      <c r="B46" s="54">
        <v>637007</v>
      </c>
      <c r="C46" s="52" t="s">
        <v>64</v>
      </c>
      <c r="D46" s="17">
        <v>0</v>
      </c>
      <c r="E46" s="17">
        <v>0</v>
      </c>
      <c r="F46" s="17">
        <v>0</v>
      </c>
      <c r="G46" s="17">
        <v>0</v>
      </c>
      <c r="H46" s="17">
        <v>100</v>
      </c>
      <c r="I46" s="17">
        <v>100</v>
      </c>
      <c r="J46" s="17">
        <v>100</v>
      </c>
    </row>
    <row r="47" spans="1:10" ht="13.5" customHeight="1" hidden="1" outlineLevel="1">
      <c r="A47" s="53"/>
      <c r="B47" s="54">
        <v>637012</v>
      </c>
      <c r="C47" s="52" t="s">
        <v>185</v>
      </c>
      <c r="D47" s="17">
        <v>20</v>
      </c>
      <c r="E47" s="17">
        <v>8</v>
      </c>
      <c r="F47" s="17">
        <v>100</v>
      </c>
      <c r="G47" s="17">
        <v>61</v>
      </c>
      <c r="H47" s="17">
        <v>100</v>
      </c>
      <c r="I47" s="17">
        <v>100</v>
      </c>
      <c r="J47" s="17">
        <v>100</v>
      </c>
    </row>
    <row r="48" spans="1:10" ht="13.5" customHeight="1" hidden="1" outlineLevel="1">
      <c r="A48" s="53"/>
      <c r="B48" s="54">
        <v>637014</v>
      </c>
      <c r="C48" s="52" t="s">
        <v>66</v>
      </c>
      <c r="D48" s="23">
        <v>206</v>
      </c>
      <c r="E48" s="23">
        <v>0</v>
      </c>
      <c r="F48" s="23">
        <v>0</v>
      </c>
      <c r="G48" s="23">
        <v>0</v>
      </c>
      <c r="H48" s="23">
        <v>400</v>
      </c>
      <c r="I48" s="23">
        <v>400</v>
      </c>
      <c r="J48" s="23">
        <v>400</v>
      </c>
    </row>
    <row r="49" spans="1:10" ht="13.5" customHeight="1" hidden="1" outlineLevel="1">
      <c r="A49" s="53"/>
      <c r="B49" s="54">
        <v>637015</v>
      </c>
      <c r="C49" s="52" t="s">
        <v>159</v>
      </c>
      <c r="D49" s="17">
        <v>456</v>
      </c>
      <c r="E49" s="17">
        <v>456</v>
      </c>
      <c r="F49" s="17">
        <v>460</v>
      </c>
      <c r="G49" s="17">
        <v>456</v>
      </c>
      <c r="H49" s="17">
        <v>460</v>
      </c>
      <c r="I49" s="17">
        <v>460</v>
      </c>
      <c r="J49" s="17">
        <v>460</v>
      </c>
    </row>
    <row r="50" spans="1:10" ht="13.5" customHeight="1" hidden="1" outlineLevel="1">
      <c r="A50" s="53"/>
      <c r="B50" s="54">
        <v>637016</v>
      </c>
      <c r="C50" s="52" t="s">
        <v>141</v>
      </c>
      <c r="D50" s="17">
        <v>230</v>
      </c>
      <c r="E50" s="17">
        <v>246</v>
      </c>
      <c r="F50" s="17">
        <v>300</v>
      </c>
      <c r="G50" s="17">
        <v>230</v>
      </c>
      <c r="H50" s="17">
        <v>320</v>
      </c>
      <c r="I50" s="17">
        <v>320</v>
      </c>
      <c r="J50" s="17">
        <v>320</v>
      </c>
    </row>
    <row r="51" spans="1:10" ht="13.5" customHeight="1" hidden="1" outlineLevel="1">
      <c r="A51" s="53"/>
      <c r="B51" s="54">
        <v>637026</v>
      </c>
      <c r="C51" s="52" t="s">
        <v>67</v>
      </c>
      <c r="D51" s="17">
        <v>1260</v>
      </c>
      <c r="E51" s="17">
        <v>1400</v>
      </c>
      <c r="F51" s="17">
        <v>2500</v>
      </c>
      <c r="G51" s="17">
        <v>2100</v>
      </c>
      <c r="H51" s="17">
        <v>2500</v>
      </c>
      <c r="I51" s="17">
        <v>2500</v>
      </c>
      <c r="J51" s="17">
        <v>2500</v>
      </c>
    </row>
    <row r="52" spans="1:10" ht="13.5" customHeight="1" hidden="1" outlineLevel="1">
      <c r="A52" s="52"/>
      <c r="B52" s="66">
        <v>637027</v>
      </c>
      <c r="C52" s="52" t="s">
        <v>68</v>
      </c>
      <c r="D52" s="67">
        <v>280</v>
      </c>
      <c r="E52" s="67">
        <v>552</v>
      </c>
      <c r="F52" s="67">
        <v>400</v>
      </c>
      <c r="G52" s="67">
        <v>360</v>
      </c>
      <c r="H52" s="67">
        <v>400</v>
      </c>
      <c r="I52" s="67">
        <v>400</v>
      </c>
      <c r="J52" s="67">
        <v>400</v>
      </c>
    </row>
    <row r="53" spans="1:10" s="11" customFormat="1" ht="13.5" customHeight="1" collapsed="1">
      <c r="A53" s="52"/>
      <c r="B53" s="68">
        <v>640</v>
      </c>
      <c r="C53" s="69" t="s">
        <v>69</v>
      </c>
      <c r="D53" s="70">
        <f aca="true" t="shared" si="10" ref="D53:J53">SUM(D54:D57)</f>
        <v>907</v>
      </c>
      <c r="E53" s="70">
        <f t="shared" si="10"/>
        <v>1926</v>
      </c>
      <c r="F53" s="70">
        <f t="shared" si="10"/>
        <v>1750</v>
      </c>
      <c r="G53" s="70">
        <f t="shared" si="10"/>
        <v>1705</v>
      </c>
      <c r="H53" s="70">
        <f t="shared" si="10"/>
        <v>1270</v>
      </c>
      <c r="I53" s="70">
        <f t="shared" si="10"/>
        <v>1270</v>
      </c>
      <c r="J53" s="70">
        <f t="shared" si="10"/>
        <v>1270</v>
      </c>
    </row>
    <row r="54" spans="1:10" s="11" customFormat="1" ht="13.5" customHeight="1" hidden="1" outlineLevel="1">
      <c r="A54" s="52"/>
      <c r="B54" s="66">
        <v>641006</v>
      </c>
      <c r="C54" s="52" t="s">
        <v>186</v>
      </c>
      <c r="D54" s="71">
        <v>336</v>
      </c>
      <c r="E54" s="71">
        <v>850</v>
      </c>
      <c r="F54" s="71">
        <v>980</v>
      </c>
      <c r="G54" s="71">
        <v>885</v>
      </c>
      <c r="H54" s="71">
        <v>500</v>
      </c>
      <c r="I54" s="71">
        <v>500</v>
      </c>
      <c r="J54" s="71">
        <v>500</v>
      </c>
    </row>
    <row r="55" spans="1:10" ht="13.5" customHeight="1" hidden="1" outlineLevel="1">
      <c r="A55" s="53"/>
      <c r="B55" s="54">
        <v>642001</v>
      </c>
      <c r="C55" s="52" t="s">
        <v>187</v>
      </c>
      <c r="D55" s="23">
        <v>350</v>
      </c>
      <c r="E55" s="23">
        <v>500</v>
      </c>
      <c r="F55" s="23">
        <v>350</v>
      </c>
      <c r="G55" s="23">
        <v>350</v>
      </c>
      <c r="H55" s="23">
        <v>350</v>
      </c>
      <c r="I55" s="23">
        <v>350</v>
      </c>
      <c r="J55" s="23">
        <v>350</v>
      </c>
    </row>
    <row r="56" spans="1:10" ht="13.5" customHeight="1" hidden="1" outlineLevel="1">
      <c r="A56" s="53"/>
      <c r="B56" s="54">
        <v>642006</v>
      </c>
      <c r="C56" s="52" t="s">
        <v>160</v>
      </c>
      <c r="D56" s="23">
        <v>221</v>
      </c>
      <c r="E56" s="23">
        <v>576</v>
      </c>
      <c r="F56" s="23">
        <v>420</v>
      </c>
      <c r="G56" s="23">
        <v>470</v>
      </c>
      <c r="H56" s="23">
        <v>420</v>
      </c>
      <c r="I56" s="23">
        <v>420</v>
      </c>
      <c r="J56" s="23">
        <v>420</v>
      </c>
    </row>
    <row r="57" spans="1:10" ht="13.5" customHeight="1" collapsed="1">
      <c r="A57" s="53"/>
      <c r="B57" s="54"/>
      <c r="C57" s="53"/>
      <c r="D57" s="17"/>
      <c r="E57" s="17"/>
      <c r="F57" s="17"/>
      <c r="G57" s="17"/>
      <c r="H57" s="17"/>
      <c r="I57" s="17"/>
      <c r="J57" s="17"/>
    </row>
    <row r="58" spans="1:10" ht="13.5" customHeight="1">
      <c r="A58" s="159" t="s">
        <v>70</v>
      </c>
      <c r="B58" s="139"/>
      <c r="C58" s="139"/>
      <c r="D58" s="22">
        <f aca="true" t="shared" si="11" ref="D58:J58">D59</f>
        <v>1272</v>
      </c>
      <c r="E58" s="22">
        <f t="shared" si="11"/>
        <v>1215</v>
      </c>
      <c r="F58" s="22">
        <f t="shared" si="11"/>
        <v>1120</v>
      </c>
      <c r="G58" s="22">
        <f t="shared" si="11"/>
        <v>1080</v>
      </c>
      <c r="H58" s="22">
        <f t="shared" si="11"/>
        <v>1200</v>
      </c>
      <c r="I58" s="22">
        <f t="shared" si="11"/>
        <v>1200</v>
      </c>
      <c r="J58" s="22">
        <f t="shared" si="11"/>
        <v>1200</v>
      </c>
    </row>
    <row r="59" spans="1:10" ht="13.5" customHeight="1">
      <c r="A59" s="53"/>
      <c r="B59" s="48">
        <v>630</v>
      </c>
      <c r="C59" s="55" t="s">
        <v>62</v>
      </c>
      <c r="D59" s="20">
        <f aca="true" t="shared" si="12" ref="D59:J59">SUM(D60:D62)</f>
        <v>1272</v>
      </c>
      <c r="E59" s="20">
        <f t="shared" si="12"/>
        <v>1215</v>
      </c>
      <c r="F59" s="20">
        <f t="shared" si="12"/>
        <v>1120</v>
      </c>
      <c r="G59" s="20">
        <f t="shared" si="12"/>
        <v>1080</v>
      </c>
      <c r="H59" s="20">
        <f t="shared" si="12"/>
        <v>1200</v>
      </c>
      <c r="I59" s="20">
        <f t="shared" si="12"/>
        <v>1200</v>
      </c>
      <c r="J59" s="20">
        <f t="shared" si="12"/>
        <v>1200</v>
      </c>
    </row>
    <row r="60" spans="1:10" ht="13.5" customHeight="1" hidden="1" outlineLevel="1">
      <c r="A60" s="53"/>
      <c r="B60" s="54">
        <v>637005</v>
      </c>
      <c r="C60" s="52" t="s">
        <v>71</v>
      </c>
      <c r="D60" s="17">
        <v>750</v>
      </c>
      <c r="E60" s="17">
        <v>800</v>
      </c>
      <c r="F60" s="17">
        <v>800</v>
      </c>
      <c r="G60" s="17">
        <v>800</v>
      </c>
      <c r="H60" s="17">
        <v>800</v>
      </c>
      <c r="I60" s="17">
        <v>800</v>
      </c>
      <c r="J60" s="17">
        <v>800</v>
      </c>
    </row>
    <row r="61" spans="1:10" ht="13.5" customHeight="1" hidden="1" outlineLevel="1">
      <c r="A61" s="53"/>
      <c r="B61" s="54">
        <v>637012</v>
      </c>
      <c r="C61" s="52" t="s">
        <v>161</v>
      </c>
      <c r="D61" s="17">
        <v>508</v>
      </c>
      <c r="E61" s="17">
        <v>389</v>
      </c>
      <c r="F61" s="17">
        <v>320</v>
      </c>
      <c r="G61" s="17">
        <v>280</v>
      </c>
      <c r="H61" s="17">
        <v>400</v>
      </c>
      <c r="I61" s="17">
        <v>400</v>
      </c>
      <c r="J61" s="17">
        <v>400</v>
      </c>
    </row>
    <row r="62" spans="1:10" ht="13.5" customHeight="1" hidden="1" outlineLevel="1">
      <c r="A62" s="53"/>
      <c r="B62" s="54">
        <v>637035</v>
      </c>
      <c r="C62" s="52" t="s">
        <v>72</v>
      </c>
      <c r="D62" s="17">
        <v>14</v>
      </c>
      <c r="E62" s="17">
        <v>26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</row>
    <row r="63" spans="1:10" ht="13.5" customHeight="1" collapsed="1">
      <c r="A63" s="53"/>
      <c r="B63" s="54"/>
      <c r="C63" s="52"/>
      <c r="D63" s="17"/>
      <c r="E63" s="17"/>
      <c r="F63" s="17"/>
      <c r="G63" s="17"/>
      <c r="H63" s="17"/>
      <c r="I63" s="17"/>
      <c r="J63" s="17"/>
    </row>
    <row r="64" spans="1:10" ht="13.5" customHeight="1">
      <c r="A64" s="159" t="s">
        <v>73</v>
      </c>
      <c r="B64" s="139"/>
      <c r="C64" s="139"/>
      <c r="D64" s="22">
        <f aca="true" t="shared" si="13" ref="D64:J64">D65</f>
        <v>666</v>
      </c>
      <c r="E64" s="22">
        <f t="shared" si="13"/>
        <v>571</v>
      </c>
      <c r="F64" s="22">
        <f t="shared" si="13"/>
        <v>1000</v>
      </c>
      <c r="G64" s="22">
        <f t="shared" si="13"/>
        <v>527</v>
      </c>
      <c r="H64" s="22">
        <f t="shared" si="13"/>
        <v>1000</v>
      </c>
      <c r="I64" s="22">
        <f t="shared" si="13"/>
        <v>1000</v>
      </c>
      <c r="J64" s="22">
        <f t="shared" si="13"/>
        <v>1000</v>
      </c>
    </row>
    <row r="65" spans="1:10" ht="13.5" customHeight="1">
      <c r="A65" s="53"/>
      <c r="B65" s="48">
        <v>600</v>
      </c>
      <c r="C65" s="72" t="s">
        <v>162</v>
      </c>
      <c r="D65" s="17">
        <v>666</v>
      </c>
      <c r="E65" s="17">
        <v>571</v>
      </c>
      <c r="F65" s="17">
        <v>1000</v>
      </c>
      <c r="G65" s="17">
        <v>527</v>
      </c>
      <c r="H65" s="17">
        <v>1000</v>
      </c>
      <c r="I65" s="17">
        <v>1000</v>
      </c>
      <c r="J65" s="17">
        <v>1000</v>
      </c>
    </row>
    <row r="66" spans="1:10" ht="13.5" customHeight="1">
      <c r="A66" s="53"/>
      <c r="B66" s="48"/>
      <c r="C66" s="73"/>
      <c r="D66" s="17"/>
      <c r="E66" s="17"/>
      <c r="F66" s="17"/>
      <c r="G66" s="17"/>
      <c r="H66" s="17"/>
      <c r="I66" s="17"/>
      <c r="J66" s="17"/>
    </row>
    <row r="67" spans="1:10" ht="13.5" customHeight="1">
      <c r="A67" s="159" t="s">
        <v>74</v>
      </c>
      <c r="B67" s="139"/>
      <c r="C67" s="139"/>
      <c r="D67" s="22">
        <f aca="true" t="shared" si="14" ref="D67:J67">D68</f>
        <v>0</v>
      </c>
      <c r="E67" s="22">
        <f t="shared" si="14"/>
        <v>0</v>
      </c>
      <c r="F67" s="22">
        <f t="shared" si="14"/>
        <v>0</v>
      </c>
      <c r="G67" s="22">
        <f t="shared" si="14"/>
        <v>0</v>
      </c>
      <c r="H67" s="22">
        <f t="shared" si="14"/>
        <v>400</v>
      </c>
      <c r="I67" s="22">
        <f t="shared" si="14"/>
        <v>400</v>
      </c>
      <c r="J67" s="22">
        <f t="shared" si="14"/>
        <v>400</v>
      </c>
    </row>
    <row r="68" spans="1:10" ht="13.5" customHeight="1">
      <c r="A68" s="53"/>
      <c r="B68" s="48">
        <v>630</v>
      </c>
      <c r="C68" s="55" t="s">
        <v>47</v>
      </c>
      <c r="D68" s="20">
        <f aca="true" t="shared" si="15" ref="D68:I68">SUM(D69:D70)</f>
        <v>0</v>
      </c>
      <c r="E68" s="20">
        <f t="shared" si="15"/>
        <v>0</v>
      </c>
      <c r="F68" s="20">
        <f t="shared" si="15"/>
        <v>0</v>
      </c>
      <c r="G68" s="20">
        <f t="shared" si="15"/>
        <v>0</v>
      </c>
      <c r="H68" s="20">
        <f t="shared" si="15"/>
        <v>400</v>
      </c>
      <c r="I68" s="20">
        <f t="shared" si="15"/>
        <v>400</v>
      </c>
      <c r="J68" s="20">
        <f>SUM(J69:J70)</f>
        <v>400</v>
      </c>
    </row>
    <row r="69" spans="1:10" ht="13.5" customHeight="1" hidden="1" outlineLevel="1">
      <c r="A69" s="53"/>
      <c r="B69" s="54">
        <v>633006</v>
      </c>
      <c r="C69" s="52" t="s">
        <v>55</v>
      </c>
      <c r="D69" s="17">
        <v>0</v>
      </c>
      <c r="E69" s="17">
        <v>0</v>
      </c>
      <c r="F69" s="17">
        <v>0</v>
      </c>
      <c r="G69" s="17">
        <v>0</v>
      </c>
      <c r="H69" s="17">
        <v>200</v>
      </c>
      <c r="I69" s="17">
        <v>200</v>
      </c>
      <c r="J69" s="17">
        <v>200</v>
      </c>
    </row>
    <row r="70" spans="1:10" ht="13.5" customHeight="1" hidden="1" outlineLevel="1">
      <c r="A70" s="53"/>
      <c r="B70" s="54">
        <v>637004</v>
      </c>
      <c r="C70" s="52" t="s">
        <v>65</v>
      </c>
      <c r="D70" s="17">
        <v>0</v>
      </c>
      <c r="E70" s="17">
        <v>0</v>
      </c>
      <c r="F70" s="17">
        <v>0</v>
      </c>
      <c r="G70" s="17">
        <v>0</v>
      </c>
      <c r="H70" s="17">
        <v>200</v>
      </c>
      <c r="I70" s="17">
        <v>200</v>
      </c>
      <c r="J70" s="17">
        <v>200</v>
      </c>
    </row>
    <row r="71" spans="1:10" ht="13.5" customHeight="1" collapsed="1">
      <c r="A71" s="53"/>
      <c r="B71" s="54"/>
      <c r="C71" s="52"/>
      <c r="D71" s="17"/>
      <c r="E71" s="17"/>
      <c r="F71" s="17"/>
      <c r="G71" s="17"/>
      <c r="H71" s="17"/>
      <c r="I71" s="17"/>
      <c r="J71" s="17"/>
    </row>
    <row r="72" spans="1:10" ht="13.5" customHeight="1">
      <c r="A72" s="159" t="s">
        <v>75</v>
      </c>
      <c r="B72" s="139"/>
      <c r="C72" s="139"/>
      <c r="D72" s="22">
        <f>D73+D75+D79+D81+D84</f>
        <v>1343</v>
      </c>
      <c r="E72" s="22">
        <f>E73+E75+E79+E81+E84</f>
        <v>4052</v>
      </c>
      <c r="F72" s="22">
        <f>F73+F75+F79+F81+F84</f>
        <v>2520</v>
      </c>
      <c r="G72" s="22"/>
      <c r="H72" s="22">
        <f>H73+H75+H79+H81+H84</f>
        <v>2220</v>
      </c>
      <c r="I72" s="22">
        <f>I73+I75+I79+I81+I84</f>
        <v>820</v>
      </c>
      <c r="J72" s="22">
        <f>J73+J75+J79+J81+J84</f>
        <v>820</v>
      </c>
    </row>
    <row r="73" spans="1:10" ht="13.5" customHeight="1">
      <c r="A73" s="55"/>
      <c r="B73" s="48">
        <v>630</v>
      </c>
      <c r="C73" s="49" t="s">
        <v>47</v>
      </c>
      <c r="D73" s="20">
        <f aca="true" t="shared" si="16" ref="D73:J73">D74</f>
        <v>102</v>
      </c>
      <c r="E73" s="20">
        <f t="shared" si="16"/>
        <v>103</v>
      </c>
      <c r="F73" s="20">
        <f t="shared" si="16"/>
        <v>120</v>
      </c>
      <c r="G73" s="20">
        <f t="shared" si="16"/>
        <v>120</v>
      </c>
      <c r="H73" s="20">
        <f t="shared" si="16"/>
        <v>120</v>
      </c>
      <c r="I73" s="20">
        <f t="shared" si="16"/>
        <v>120</v>
      </c>
      <c r="J73" s="20">
        <f t="shared" si="16"/>
        <v>120</v>
      </c>
    </row>
    <row r="74" spans="1:10" ht="13.5" customHeight="1" hidden="1" outlineLevel="1">
      <c r="A74" s="53"/>
      <c r="B74" s="54">
        <v>632001</v>
      </c>
      <c r="C74" s="52" t="s">
        <v>76</v>
      </c>
      <c r="D74" s="23">
        <v>102</v>
      </c>
      <c r="E74" s="23">
        <v>103</v>
      </c>
      <c r="F74" s="23">
        <v>120</v>
      </c>
      <c r="G74" s="23">
        <v>120</v>
      </c>
      <c r="H74" s="23">
        <v>120</v>
      </c>
      <c r="I74" s="23">
        <v>120</v>
      </c>
      <c r="J74" s="23">
        <v>120</v>
      </c>
    </row>
    <row r="75" spans="1:10" ht="13.5" customHeight="1" hidden="1" outlineLevel="1">
      <c r="A75" s="55"/>
      <c r="B75" s="48">
        <v>633</v>
      </c>
      <c r="C75" s="55" t="s">
        <v>54</v>
      </c>
      <c r="D75" s="20">
        <f aca="true" t="shared" si="17" ref="D75:I75">SUM(D76:D78)</f>
        <v>531</v>
      </c>
      <c r="E75" s="20">
        <f t="shared" si="17"/>
        <v>3509</v>
      </c>
      <c r="F75" s="20">
        <f t="shared" si="17"/>
        <v>2050</v>
      </c>
      <c r="G75" s="20">
        <f t="shared" si="17"/>
        <v>1815</v>
      </c>
      <c r="H75" s="20">
        <f t="shared" si="17"/>
        <v>1600</v>
      </c>
      <c r="I75" s="20">
        <f t="shared" si="17"/>
        <v>200</v>
      </c>
      <c r="J75" s="20">
        <f>SUM(J76:J78)</f>
        <v>200</v>
      </c>
    </row>
    <row r="76" spans="1:10" ht="13.5" customHeight="1" hidden="1" outlineLevel="1">
      <c r="A76" s="55"/>
      <c r="B76" s="58">
        <v>633006</v>
      </c>
      <c r="C76" s="73" t="s">
        <v>55</v>
      </c>
      <c r="D76" s="17">
        <v>12</v>
      </c>
      <c r="E76" s="17">
        <v>1378</v>
      </c>
      <c r="F76" s="17">
        <v>610</v>
      </c>
      <c r="G76" s="17">
        <v>415</v>
      </c>
      <c r="H76" s="17">
        <v>200</v>
      </c>
      <c r="I76" s="17">
        <v>200</v>
      </c>
      <c r="J76" s="17">
        <v>200</v>
      </c>
    </row>
    <row r="77" spans="1:10" ht="13.5" customHeight="1" hidden="1" outlineLevel="1">
      <c r="A77" s="53"/>
      <c r="B77" s="54">
        <v>633010</v>
      </c>
      <c r="C77" s="74" t="s">
        <v>112</v>
      </c>
      <c r="D77" s="17">
        <v>519</v>
      </c>
      <c r="E77" s="17">
        <v>2131</v>
      </c>
      <c r="F77" s="17">
        <v>1440</v>
      </c>
      <c r="G77" s="17">
        <v>1400</v>
      </c>
      <c r="H77" s="17">
        <v>1400</v>
      </c>
      <c r="I77" s="17">
        <v>0</v>
      </c>
      <c r="J77" s="17">
        <v>0</v>
      </c>
    </row>
    <row r="78" spans="1:10" ht="13.5" customHeight="1" hidden="1" outlineLevel="1">
      <c r="A78" s="53"/>
      <c r="B78" s="54">
        <v>633016</v>
      </c>
      <c r="C78" s="52" t="s">
        <v>58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</row>
    <row r="79" spans="1:10" ht="13.5" customHeight="1" hidden="1" outlineLevel="1">
      <c r="A79" s="55"/>
      <c r="B79" s="48">
        <v>634</v>
      </c>
      <c r="C79" s="55" t="s">
        <v>59</v>
      </c>
      <c r="D79" s="20">
        <f aca="true" t="shared" si="18" ref="D79:J79">D80</f>
        <v>0</v>
      </c>
      <c r="E79" s="20">
        <f t="shared" si="18"/>
        <v>0</v>
      </c>
      <c r="F79" s="20">
        <f t="shared" si="18"/>
        <v>100</v>
      </c>
      <c r="G79" s="20">
        <f t="shared" si="18"/>
        <v>0</v>
      </c>
      <c r="H79" s="20">
        <f t="shared" si="18"/>
        <v>100</v>
      </c>
      <c r="I79" s="20">
        <f t="shared" si="18"/>
        <v>100</v>
      </c>
      <c r="J79" s="20">
        <f t="shared" si="18"/>
        <v>100</v>
      </c>
    </row>
    <row r="80" spans="1:10" ht="13.5" customHeight="1" hidden="1" outlineLevel="1">
      <c r="A80" s="53"/>
      <c r="B80" s="54">
        <v>634001</v>
      </c>
      <c r="C80" s="61" t="s">
        <v>163</v>
      </c>
      <c r="D80" s="23">
        <v>0</v>
      </c>
      <c r="E80" s="23">
        <v>0</v>
      </c>
      <c r="F80" s="23">
        <v>100</v>
      </c>
      <c r="G80" s="23">
        <v>0</v>
      </c>
      <c r="H80" s="23">
        <v>100</v>
      </c>
      <c r="I80" s="23">
        <v>100</v>
      </c>
      <c r="J80" s="23">
        <v>100</v>
      </c>
    </row>
    <row r="81" spans="1:10" ht="13.5" customHeight="1" hidden="1" outlineLevel="1">
      <c r="A81" s="55"/>
      <c r="B81" s="48">
        <v>637</v>
      </c>
      <c r="C81" s="55" t="s">
        <v>62</v>
      </c>
      <c r="D81" s="20">
        <f aca="true" t="shared" si="19" ref="D81:I81">SUM(D82:D83)</f>
        <v>590</v>
      </c>
      <c r="E81" s="20">
        <f t="shared" si="19"/>
        <v>440</v>
      </c>
      <c r="F81" s="20">
        <f t="shared" si="19"/>
        <v>250</v>
      </c>
      <c r="G81" s="20">
        <f t="shared" si="19"/>
        <v>250</v>
      </c>
      <c r="H81" s="20">
        <f t="shared" si="19"/>
        <v>400</v>
      </c>
      <c r="I81" s="20">
        <f t="shared" si="19"/>
        <v>400</v>
      </c>
      <c r="J81" s="20">
        <f>SUM(J82:J83)</f>
        <v>400</v>
      </c>
    </row>
    <row r="82" spans="1:10" ht="13.5" customHeight="1" hidden="1" outlineLevel="1">
      <c r="A82" s="55"/>
      <c r="B82" s="30">
        <v>637001</v>
      </c>
      <c r="C82" s="16" t="s">
        <v>146</v>
      </c>
      <c r="D82" s="34">
        <v>390</v>
      </c>
      <c r="E82" s="34">
        <v>40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</row>
    <row r="83" spans="1:10" ht="13.5" customHeight="1" hidden="1" outlineLevel="1">
      <c r="A83" s="53"/>
      <c r="B83" s="54">
        <v>637002</v>
      </c>
      <c r="C83" s="52" t="s">
        <v>109</v>
      </c>
      <c r="D83" s="23">
        <v>200</v>
      </c>
      <c r="E83" s="23">
        <v>400</v>
      </c>
      <c r="F83" s="23">
        <v>250</v>
      </c>
      <c r="G83" s="23">
        <v>250</v>
      </c>
      <c r="H83" s="23">
        <v>400</v>
      </c>
      <c r="I83" s="23">
        <v>400</v>
      </c>
      <c r="J83" s="23">
        <v>400</v>
      </c>
    </row>
    <row r="84" spans="1:10" ht="13.5" customHeight="1" collapsed="1">
      <c r="A84" s="53"/>
      <c r="B84" s="48">
        <v>640</v>
      </c>
      <c r="C84" s="55" t="s">
        <v>69</v>
      </c>
      <c r="D84" s="20">
        <f aca="true" t="shared" si="20" ref="D84:J84">D85</f>
        <v>120</v>
      </c>
      <c r="E84" s="20">
        <f t="shared" si="20"/>
        <v>0</v>
      </c>
      <c r="F84" s="20">
        <f t="shared" si="20"/>
        <v>0</v>
      </c>
      <c r="G84" s="20">
        <f t="shared" si="20"/>
        <v>0</v>
      </c>
      <c r="H84" s="20">
        <f t="shared" si="20"/>
        <v>0</v>
      </c>
      <c r="I84" s="20">
        <f t="shared" si="20"/>
        <v>0</v>
      </c>
      <c r="J84" s="20">
        <f t="shared" si="20"/>
        <v>0</v>
      </c>
    </row>
    <row r="85" spans="1:10" ht="13.5" customHeight="1" hidden="1" outlineLevel="1">
      <c r="A85" s="53"/>
      <c r="B85" s="54">
        <v>642002</v>
      </c>
      <c r="C85" s="74" t="s">
        <v>126</v>
      </c>
      <c r="D85" s="17">
        <v>120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</row>
    <row r="86" spans="1:10" ht="13.5" customHeight="1" collapsed="1">
      <c r="A86" s="53"/>
      <c r="B86" s="53"/>
      <c r="C86" s="53"/>
      <c r="D86" s="20"/>
      <c r="E86" s="20"/>
      <c r="F86" s="20"/>
      <c r="G86" s="20"/>
      <c r="H86" s="20"/>
      <c r="I86" s="20"/>
      <c r="J86" s="20"/>
    </row>
    <row r="87" spans="1:10" ht="13.5" customHeight="1">
      <c r="A87" s="159" t="s">
        <v>78</v>
      </c>
      <c r="B87" s="139"/>
      <c r="C87" s="139"/>
      <c r="D87" s="22">
        <f aca="true" t="shared" si="21" ref="D87:J87">D88</f>
        <v>12938</v>
      </c>
      <c r="E87" s="22">
        <f t="shared" si="21"/>
        <v>3983</v>
      </c>
      <c r="F87" s="22">
        <f t="shared" si="21"/>
        <v>2560</v>
      </c>
      <c r="G87" s="22">
        <f t="shared" si="21"/>
        <v>560</v>
      </c>
      <c r="H87" s="22">
        <f t="shared" si="21"/>
        <v>1600</v>
      </c>
      <c r="I87" s="22">
        <f t="shared" si="21"/>
        <v>1600</v>
      </c>
      <c r="J87" s="22">
        <f t="shared" si="21"/>
        <v>1600</v>
      </c>
    </row>
    <row r="88" spans="1:10" ht="13.5" customHeight="1">
      <c r="A88" s="53"/>
      <c r="B88" s="48">
        <v>630</v>
      </c>
      <c r="C88" s="55" t="s">
        <v>47</v>
      </c>
      <c r="D88" s="20">
        <f aca="true" t="shared" si="22" ref="D88:I88">SUM(D89:D92)</f>
        <v>12938</v>
      </c>
      <c r="E88" s="20">
        <f t="shared" si="22"/>
        <v>3983</v>
      </c>
      <c r="F88" s="20">
        <f t="shared" si="22"/>
        <v>2560</v>
      </c>
      <c r="G88" s="20">
        <f t="shared" si="22"/>
        <v>560</v>
      </c>
      <c r="H88" s="20">
        <f t="shared" si="22"/>
        <v>1600</v>
      </c>
      <c r="I88" s="20">
        <f t="shared" si="22"/>
        <v>1600</v>
      </c>
      <c r="J88" s="20">
        <f>SUM(J89:J92)</f>
        <v>1600</v>
      </c>
    </row>
    <row r="89" spans="1:10" ht="13.5" customHeight="1" hidden="1" outlineLevel="1">
      <c r="A89" s="53"/>
      <c r="B89" s="54">
        <v>633006</v>
      </c>
      <c r="C89" s="52" t="s">
        <v>55</v>
      </c>
      <c r="D89" s="17">
        <v>0</v>
      </c>
      <c r="E89" s="17">
        <v>0</v>
      </c>
      <c r="F89" s="17">
        <v>0</v>
      </c>
      <c r="G89" s="17">
        <v>0</v>
      </c>
      <c r="H89" s="17">
        <v>100</v>
      </c>
      <c r="I89" s="17">
        <v>100</v>
      </c>
      <c r="J89" s="17">
        <v>100</v>
      </c>
    </row>
    <row r="90" spans="1:10" ht="13.5" customHeight="1" hidden="1" outlineLevel="1">
      <c r="A90" s="53"/>
      <c r="B90" s="54">
        <v>635006</v>
      </c>
      <c r="C90" s="52" t="s">
        <v>164</v>
      </c>
      <c r="D90" s="17">
        <v>12022</v>
      </c>
      <c r="E90" s="17">
        <v>3003</v>
      </c>
      <c r="F90" s="17">
        <v>2000</v>
      </c>
      <c r="G90" s="17"/>
      <c r="H90" s="17">
        <v>0</v>
      </c>
      <c r="I90" s="17">
        <v>0</v>
      </c>
      <c r="J90" s="17">
        <v>0</v>
      </c>
    </row>
    <row r="91" spans="1:10" ht="13.5" customHeight="1" hidden="1" outlineLevel="1">
      <c r="A91" s="53"/>
      <c r="B91" s="54">
        <v>637004</v>
      </c>
      <c r="C91" s="52" t="s">
        <v>165</v>
      </c>
      <c r="D91" s="17">
        <v>916</v>
      </c>
      <c r="E91" s="17">
        <v>980</v>
      </c>
      <c r="F91" s="17">
        <v>560</v>
      </c>
      <c r="G91" s="17">
        <v>560</v>
      </c>
      <c r="H91" s="17">
        <v>1500</v>
      </c>
      <c r="I91" s="17">
        <v>1500</v>
      </c>
      <c r="J91" s="17">
        <v>1500</v>
      </c>
    </row>
    <row r="92" spans="1:10" ht="13.5" customHeight="1" collapsed="1">
      <c r="A92" s="53"/>
      <c r="B92" s="54"/>
      <c r="C92" s="52"/>
      <c r="D92" s="34"/>
      <c r="E92" s="34"/>
      <c r="F92" s="34"/>
      <c r="G92" s="34"/>
      <c r="H92" s="34"/>
      <c r="I92" s="34"/>
      <c r="J92" s="34"/>
    </row>
    <row r="93" spans="1:10" ht="13.5" customHeight="1">
      <c r="A93" s="159" t="s">
        <v>79</v>
      </c>
      <c r="B93" s="139"/>
      <c r="C93" s="139"/>
      <c r="D93" s="22">
        <f aca="true" t="shared" si="23" ref="D93:J93">D94</f>
        <v>6310</v>
      </c>
      <c r="E93" s="22">
        <f t="shared" si="23"/>
        <v>5748</v>
      </c>
      <c r="F93" s="22">
        <f t="shared" si="23"/>
        <v>5400</v>
      </c>
      <c r="G93" s="22">
        <f t="shared" si="23"/>
        <v>5500</v>
      </c>
      <c r="H93" s="22">
        <f t="shared" si="23"/>
        <v>6300</v>
      </c>
      <c r="I93" s="22">
        <f t="shared" si="23"/>
        <v>6300</v>
      </c>
      <c r="J93" s="22">
        <f t="shared" si="23"/>
        <v>6300</v>
      </c>
    </row>
    <row r="94" spans="1:10" ht="13.5" customHeight="1">
      <c r="A94" s="53"/>
      <c r="B94" s="48">
        <v>630</v>
      </c>
      <c r="C94" s="75" t="s">
        <v>62</v>
      </c>
      <c r="D94" s="20">
        <f aca="true" t="shared" si="24" ref="D94:J94">SUM(D95:D95)</f>
        <v>6310</v>
      </c>
      <c r="E94" s="20">
        <f t="shared" si="24"/>
        <v>5748</v>
      </c>
      <c r="F94" s="20">
        <f t="shared" si="24"/>
        <v>5400</v>
      </c>
      <c r="G94" s="20">
        <f t="shared" si="24"/>
        <v>5500</v>
      </c>
      <c r="H94" s="20">
        <f t="shared" si="24"/>
        <v>6300</v>
      </c>
      <c r="I94" s="20">
        <f t="shared" si="24"/>
        <v>6300</v>
      </c>
      <c r="J94" s="20">
        <f t="shared" si="24"/>
        <v>6300</v>
      </c>
    </row>
    <row r="95" spans="1:10" ht="13.5" customHeight="1" hidden="1" outlineLevel="1">
      <c r="A95" s="53"/>
      <c r="B95" s="54">
        <v>637004</v>
      </c>
      <c r="C95" s="76" t="s">
        <v>110</v>
      </c>
      <c r="D95" s="23">
        <v>6310</v>
      </c>
      <c r="E95" s="23">
        <v>5748</v>
      </c>
      <c r="F95" s="23">
        <v>5400</v>
      </c>
      <c r="G95" s="23">
        <v>5500</v>
      </c>
      <c r="H95" s="23">
        <v>6300</v>
      </c>
      <c r="I95" s="23">
        <v>6300</v>
      </c>
      <c r="J95" s="23">
        <v>6300</v>
      </c>
    </row>
    <row r="96" spans="1:10" ht="13.5" customHeight="1" collapsed="1">
      <c r="A96" s="53"/>
      <c r="B96" s="54"/>
      <c r="C96" s="76"/>
      <c r="D96" s="23"/>
      <c r="E96" s="23"/>
      <c r="F96" s="23"/>
      <c r="G96" s="23"/>
      <c r="H96" s="23"/>
      <c r="I96" s="23"/>
      <c r="J96" s="23"/>
    </row>
    <row r="97" spans="1:10" ht="13.5" customHeight="1">
      <c r="A97" s="159" t="s">
        <v>80</v>
      </c>
      <c r="B97" s="139"/>
      <c r="C97" s="139"/>
      <c r="D97" s="77">
        <f aca="true" t="shared" si="25" ref="D97:J98">SUM(D98)</f>
        <v>10</v>
      </c>
      <c r="E97" s="77">
        <f t="shared" si="25"/>
        <v>0</v>
      </c>
      <c r="F97" s="77">
        <f t="shared" si="25"/>
        <v>0</v>
      </c>
      <c r="G97" s="77">
        <f t="shared" si="25"/>
        <v>0</v>
      </c>
      <c r="H97" s="77">
        <f t="shared" si="25"/>
        <v>0</v>
      </c>
      <c r="I97" s="77">
        <f t="shared" si="25"/>
        <v>0</v>
      </c>
      <c r="J97" s="77">
        <f t="shared" si="25"/>
        <v>0</v>
      </c>
    </row>
    <row r="98" spans="1:10" ht="13.5" customHeight="1">
      <c r="A98" s="75"/>
      <c r="B98" s="78">
        <v>630</v>
      </c>
      <c r="C98" s="79"/>
      <c r="D98" s="80">
        <f t="shared" si="25"/>
        <v>10</v>
      </c>
      <c r="E98" s="80">
        <f t="shared" si="25"/>
        <v>0</v>
      </c>
      <c r="F98" s="80">
        <f t="shared" si="25"/>
        <v>0</v>
      </c>
      <c r="G98" s="80">
        <f t="shared" si="25"/>
        <v>0</v>
      </c>
      <c r="H98" s="80">
        <f t="shared" si="25"/>
        <v>0</v>
      </c>
      <c r="I98" s="80">
        <f t="shared" si="25"/>
        <v>0</v>
      </c>
      <c r="J98" s="80">
        <f t="shared" si="25"/>
        <v>0</v>
      </c>
    </row>
    <row r="99" spans="1:10" ht="13.5" customHeight="1" hidden="1" outlineLevel="1">
      <c r="A99" s="75"/>
      <c r="B99" s="81">
        <v>637004</v>
      </c>
      <c r="C99" s="82" t="s">
        <v>81</v>
      </c>
      <c r="D99" s="23">
        <v>10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1:10" ht="13.5" customHeight="1" collapsed="1">
      <c r="A100" s="75"/>
      <c r="B100" s="81"/>
      <c r="C100" s="82"/>
      <c r="D100" s="23"/>
      <c r="E100" s="23"/>
      <c r="F100" s="23"/>
      <c r="G100" s="23"/>
      <c r="H100" s="23"/>
      <c r="I100" s="23"/>
      <c r="J100" s="23"/>
    </row>
    <row r="101" spans="1:10" ht="13.5" customHeight="1">
      <c r="A101" s="159" t="s">
        <v>82</v>
      </c>
      <c r="B101" s="139"/>
      <c r="C101" s="139"/>
      <c r="D101" s="22">
        <f aca="true" t="shared" si="26" ref="D101:I101">D103+D107+D113+D102+D110</f>
        <v>4282</v>
      </c>
      <c r="E101" s="22">
        <f t="shared" si="26"/>
        <v>3216</v>
      </c>
      <c r="F101" s="22">
        <f t="shared" si="26"/>
        <v>2300</v>
      </c>
      <c r="G101" s="22">
        <f>SUM(G102+G103+G107+G110+G113)</f>
        <v>2216</v>
      </c>
      <c r="H101" s="22">
        <f t="shared" si="26"/>
        <v>2710</v>
      </c>
      <c r="I101" s="22">
        <f t="shared" si="26"/>
        <v>2710</v>
      </c>
      <c r="J101" s="22">
        <f>J103+J107+J113+J102+J110</f>
        <v>2710</v>
      </c>
    </row>
    <row r="102" spans="1:10" ht="13.5" customHeight="1">
      <c r="A102" s="83"/>
      <c r="B102" s="84">
        <v>620</v>
      </c>
      <c r="C102" s="85" t="s">
        <v>123</v>
      </c>
      <c r="D102" s="86">
        <v>176</v>
      </c>
      <c r="E102" s="86">
        <v>142</v>
      </c>
      <c r="F102" s="86">
        <v>150</v>
      </c>
      <c r="G102" s="86">
        <v>150</v>
      </c>
      <c r="H102" s="86">
        <v>180</v>
      </c>
      <c r="I102" s="86">
        <v>180</v>
      </c>
      <c r="J102" s="86">
        <v>180</v>
      </c>
    </row>
    <row r="103" spans="1:10" ht="13.5" customHeight="1">
      <c r="A103" s="55"/>
      <c r="B103" s="48">
        <v>630</v>
      </c>
      <c r="C103" s="49" t="s">
        <v>55</v>
      </c>
      <c r="D103" s="20">
        <f aca="true" t="shared" si="27" ref="D103:I103">SUM(D104:D106)</f>
        <v>1906</v>
      </c>
      <c r="E103" s="20">
        <f t="shared" si="27"/>
        <v>1319</v>
      </c>
      <c r="F103" s="20">
        <f t="shared" si="27"/>
        <v>1070</v>
      </c>
      <c r="G103" s="20">
        <f t="shared" si="27"/>
        <v>1071</v>
      </c>
      <c r="H103" s="20">
        <f t="shared" si="27"/>
        <v>200</v>
      </c>
      <c r="I103" s="20">
        <f t="shared" si="27"/>
        <v>200</v>
      </c>
      <c r="J103" s="20">
        <f>SUM(J104:J106)</f>
        <v>200</v>
      </c>
    </row>
    <row r="104" spans="1:10" ht="13.5" customHeight="1" hidden="1" outlineLevel="1">
      <c r="A104" s="55"/>
      <c r="B104" s="21">
        <v>633004</v>
      </c>
      <c r="C104" s="61" t="s">
        <v>130</v>
      </c>
      <c r="D104" s="34">
        <v>828</v>
      </c>
      <c r="E104" s="34">
        <v>1094</v>
      </c>
      <c r="F104" s="34">
        <v>680</v>
      </c>
      <c r="G104" s="34">
        <v>680</v>
      </c>
      <c r="H104" s="34">
        <v>0</v>
      </c>
      <c r="I104" s="34">
        <v>0</v>
      </c>
      <c r="J104" s="34">
        <v>0</v>
      </c>
    </row>
    <row r="105" spans="1:10" ht="13.5" customHeight="1" hidden="1" outlineLevel="1">
      <c r="A105" s="53"/>
      <c r="B105" s="54">
        <v>633006</v>
      </c>
      <c r="C105" s="52" t="s">
        <v>55</v>
      </c>
      <c r="D105" s="17">
        <v>1078</v>
      </c>
      <c r="E105" s="17">
        <v>225</v>
      </c>
      <c r="F105" s="17">
        <v>350</v>
      </c>
      <c r="G105" s="17">
        <v>350</v>
      </c>
      <c r="H105" s="17">
        <v>200</v>
      </c>
      <c r="I105" s="17">
        <v>200</v>
      </c>
      <c r="J105" s="17">
        <v>200</v>
      </c>
    </row>
    <row r="106" spans="1:10" ht="13.5" customHeight="1" hidden="1" outlineLevel="1">
      <c r="A106" s="53"/>
      <c r="B106" s="54">
        <v>633010</v>
      </c>
      <c r="C106" s="52" t="s">
        <v>77</v>
      </c>
      <c r="D106" s="17">
        <v>0</v>
      </c>
      <c r="E106" s="17">
        <v>0</v>
      </c>
      <c r="F106" s="17">
        <v>40</v>
      </c>
      <c r="G106" s="17">
        <v>41</v>
      </c>
      <c r="H106" s="17">
        <v>0</v>
      </c>
      <c r="I106" s="17">
        <v>0</v>
      </c>
      <c r="J106" s="17">
        <v>0</v>
      </c>
    </row>
    <row r="107" spans="1:10" ht="13.5" customHeight="1" hidden="1" outlineLevel="1">
      <c r="A107" s="53"/>
      <c r="B107" s="29">
        <v>634</v>
      </c>
      <c r="C107" s="19" t="s">
        <v>59</v>
      </c>
      <c r="D107" s="87">
        <f aca="true" t="shared" si="28" ref="D107:I107">SUM(D108:D109)</f>
        <v>153</v>
      </c>
      <c r="E107" s="87">
        <f t="shared" si="28"/>
        <v>589</v>
      </c>
      <c r="F107" s="87">
        <f t="shared" si="28"/>
        <v>480</v>
      </c>
      <c r="G107" s="87">
        <f t="shared" si="28"/>
        <v>460</v>
      </c>
      <c r="H107" s="87">
        <f t="shared" si="28"/>
        <v>680</v>
      </c>
      <c r="I107" s="87">
        <f t="shared" si="28"/>
        <v>680</v>
      </c>
      <c r="J107" s="87">
        <f>SUM(J108:J109)</f>
        <v>680</v>
      </c>
    </row>
    <row r="108" spans="1:10" ht="13.5" customHeight="1" hidden="1" outlineLevel="1">
      <c r="A108" s="53"/>
      <c r="B108" s="58">
        <v>634001</v>
      </c>
      <c r="C108" s="59" t="s">
        <v>101</v>
      </c>
      <c r="D108" s="17">
        <v>0</v>
      </c>
      <c r="E108" s="17">
        <v>436</v>
      </c>
      <c r="F108" s="17">
        <v>300</v>
      </c>
      <c r="G108" s="17">
        <v>300</v>
      </c>
      <c r="H108" s="17">
        <v>500</v>
      </c>
      <c r="I108" s="17">
        <v>500</v>
      </c>
      <c r="J108" s="17">
        <v>500</v>
      </c>
    </row>
    <row r="109" spans="1:10" ht="13.5" customHeight="1" hidden="1" outlineLevel="1">
      <c r="A109" s="53"/>
      <c r="B109" s="58">
        <v>634003</v>
      </c>
      <c r="C109" s="61" t="s">
        <v>83</v>
      </c>
      <c r="D109" s="17">
        <v>153</v>
      </c>
      <c r="E109" s="17">
        <v>153</v>
      </c>
      <c r="F109" s="17">
        <v>180</v>
      </c>
      <c r="G109" s="17">
        <v>160</v>
      </c>
      <c r="H109" s="17">
        <v>180</v>
      </c>
      <c r="I109" s="17">
        <v>180</v>
      </c>
      <c r="J109" s="17">
        <v>180</v>
      </c>
    </row>
    <row r="110" spans="1:10" ht="13.5" customHeight="1" hidden="1" outlineLevel="1">
      <c r="A110" s="53"/>
      <c r="B110" s="88">
        <v>635</v>
      </c>
      <c r="C110" s="89" t="s">
        <v>138</v>
      </c>
      <c r="D110" s="86">
        <f aca="true" t="shared" si="29" ref="D110:I110">SUM(D111:D112)</f>
        <v>1544</v>
      </c>
      <c r="E110" s="86">
        <f t="shared" si="29"/>
        <v>435</v>
      </c>
      <c r="F110" s="86">
        <f t="shared" si="29"/>
        <v>100</v>
      </c>
      <c r="G110" s="86">
        <f t="shared" si="29"/>
        <v>35</v>
      </c>
      <c r="H110" s="86">
        <f t="shared" si="29"/>
        <v>500</v>
      </c>
      <c r="I110" s="86">
        <f t="shared" si="29"/>
        <v>500</v>
      </c>
      <c r="J110" s="86">
        <f>SUM(J111:J112)</f>
        <v>500</v>
      </c>
    </row>
    <row r="111" spans="1:10" ht="13.5" customHeight="1" hidden="1" outlineLevel="1">
      <c r="A111" s="53"/>
      <c r="B111" s="58">
        <v>635004</v>
      </c>
      <c r="C111" s="62" t="s">
        <v>120</v>
      </c>
      <c r="D111" s="17">
        <v>1115</v>
      </c>
      <c r="E111" s="17">
        <v>435</v>
      </c>
      <c r="F111" s="17">
        <v>100</v>
      </c>
      <c r="G111" s="17">
        <v>35</v>
      </c>
      <c r="H111" s="17">
        <v>500</v>
      </c>
      <c r="I111" s="17">
        <v>500</v>
      </c>
      <c r="J111" s="17">
        <v>500</v>
      </c>
    </row>
    <row r="112" spans="1:10" ht="13.5" customHeight="1" hidden="1" outlineLevel="1">
      <c r="A112" s="53"/>
      <c r="B112" s="58">
        <v>635006</v>
      </c>
      <c r="C112" s="61" t="s">
        <v>164</v>
      </c>
      <c r="D112" s="17">
        <v>429</v>
      </c>
      <c r="E112" s="17">
        <v>0</v>
      </c>
      <c r="F112" s="17">
        <v>0</v>
      </c>
      <c r="G112" s="17"/>
      <c r="H112" s="17">
        <v>0</v>
      </c>
      <c r="I112" s="17">
        <v>0</v>
      </c>
      <c r="J112" s="17">
        <v>0</v>
      </c>
    </row>
    <row r="113" spans="1:10" ht="13.5" customHeight="1" hidden="1" outlineLevel="1">
      <c r="A113" s="53"/>
      <c r="B113" s="48">
        <v>637</v>
      </c>
      <c r="C113" s="55" t="s">
        <v>62</v>
      </c>
      <c r="D113" s="20">
        <f aca="true" t="shared" si="30" ref="D113:J113">SUM(D114:D115)</f>
        <v>503</v>
      </c>
      <c r="E113" s="20">
        <f t="shared" si="30"/>
        <v>731</v>
      </c>
      <c r="F113" s="20">
        <f t="shared" si="30"/>
        <v>500</v>
      </c>
      <c r="G113" s="20">
        <f t="shared" si="30"/>
        <v>500</v>
      </c>
      <c r="H113" s="20">
        <f t="shared" si="30"/>
        <v>1150</v>
      </c>
      <c r="I113" s="20">
        <f t="shared" si="30"/>
        <v>1150</v>
      </c>
      <c r="J113" s="20">
        <f t="shared" si="30"/>
        <v>1150</v>
      </c>
    </row>
    <row r="114" spans="1:10" ht="13.5" customHeight="1" hidden="1" outlineLevel="1">
      <c r="A114" s="53"/>
      <c r="B114" s="54">
        <v>637004</v>
      </c>
      <c r="C114" s="62" t="s">
        <v>125</v>
      </c>
      <c r="D114" s="17">
        <v>0</v>
      </c>
      <c r="E114" s="17">
        <v>120</v>
      </c>
      <c r="F114" s="17">
        <v>0</v>
      </c>
      <c r="G114" s="17"/>
      <c r="H114" s="17">
        <v>150</v>
      </c>
      <c r="I114" s="17">
        <v>150</v>
      </c>
      <c r="J114" s="17">
        <v>150</v>
      </c>
    </row>
    <row r="115" spans="1:10" ht="13.5" customHeight="1" hidden="1" outlineLevel="1">
      <c r="A115" s="53"/>
      <c r="B115" s="54">
        <v>637027</v>
      </c>
      <c r="C115" s="61" t="s">
        <v>124</v>
      </c>
      <c r="D115" s="17">
        <v>503</v>
      </c>
      <c r="E115" s="17">
        <v>611</v>
      </c>
      <c r="F115" s="17">
        <v>500</v>
      </c>
      <c r="G115" s="17">
        <v>500</v>
      </c>
      <c r="H115" s="17">
        <v>1000</v>
      </c>
      <c r="I115" s="17">
        <v>1000</v>
      </c>
      <c r="J115" s="17">
        <v>1000</v>
      </c>
    </row>
    <row r="116" spans="1:10" ht="13.5" customHeight="1" collapsed="1">
      <c r="A116" s="53"/>
      <c r="B116" s="84"/>
      <c r="C116" s="90"/>
      <c r="D116" s="91"/>
      <c r="E116" s="91"/>
      <c r="F116" s="91"/>
      <c r="G116" s="91"/>
      <c r="H116" s="91"/>
      <c r="I116" s="91"/>
      <c r="J116" s="91"/>
    </row>
    <row r="117" spans="1:10" ht="13.5" customHeight="1">
      <c r="A117" s="159" t="s">
        <v>84</v>
      </c>
      <c r="B117" s="139"/>
      <c r="C117" s="139"/>
      <c r="D117" s="22">
        <f aca="true" t="shared" si="31" ref="D117:J117">D118+D120</f>
        <v>2686</v>
      </c>
      <c r="E117" s="22">
        <f t="shared" si="31"/>
        <v>1797</v>
      </c>
      <c r="F117" s="22">
        <f t="shared" si="31"/>
        <v>3800</v>
      </c>
      <c r="G117" s="22">
        <f t="shared" si="31"/>
        <v>3320</v>
      </c>
      <c r="H117" s="22">
        <f t="shared" si="31"/>
        <v>3000</v>
      </c>
      <c r="I117" s="22">
        <f t="shared" si="31"/>
        <v>3000</v>
      </c>
      <c r="J117" s="22">
        <f t="shared" si="31"/>
        <v>3000</v>
      </c>
    </row>
    <row r="118" spans="1:10" ht="13.5" customHeight="1">
      <c r="A118" s="55"/>
      <c r="B118" s="48">
        <v>630</v>
      </c>
      <c r="C118" s="49" t="s">
        <v>218</v>
      </c>
      <c r="D118" s="20">
        <f aca="true" t="shared" si="32" ref="D118:J118">D119</f>
        <v>1606</v>
      </c>
      <c r="E118" s="20">
        <f t="shared" si="32"/>
        <v>1797</v>
      </c>
      <c r="F118" s="20">
        <f t="shared" si="32"/>
        <v>1800</v>
      </c>
      <c r="G118" s="20">
        <f t="shared" si="32"/>
        <v>1760</v>
      </c>
      <c r="H118" s="20">
        <f t="shared" si="32"/>
        <v>2000</v>
      </c>
      <c r="I118" s="20">
        <f t="shared" si="32"/>
        <v>2000</v>
      </c>
      <c r="J118" s="20">
        <f t="shared" si="32"/>
        <v>2000</v>
      </c>
    </row>
    <row r="119" spans="1:10" ht="13.5" customHeight="1" hidden="1" outlineLevel="1">
      <c r="A119" s="53"/>
      <c r="B119" s="54">
        <v>632001</v>
      </c>
      <c r="C119" s="52" t="s">
        <v>76</v>
      </c>
      <c r="D119" s="17">
        <v>1606</v>
      </c>
      <c r="E119" s="17">
        <v>1797</v>
      </c>
      <c r="F119" s="17">
        <v>1800</v>
      </c>
      <c r="G119" s="17">
        <v>1760</v>
      </c>
      <c r="H119" s="17">
        <v>2000</v>
      </c>
      <c r="I119" s="17">
        <v>2000</v>
      </c>
      <c r="J119" s="17">
        <v>2000</v>
      </c>
    </row>
    <row r="120" spans="1:10" ht="13.5" customHeight="1" hidden="1" outlineLevel="1">
      <c r="A120" s="53"/>
      <c r="B120" s="48">
        <v>635</v>
      </c>
      <c r="C120" s="55" t="s">
        <v>60</v>
      </c>
      <c r="D120" s="20">
        <f aca="true" t="shared" si="33" ref="D120:J120">D121</f>
        <v>1080</v>
      </c>
      <c r="E120" s="20">
        <f t="shared" si="33"/>
        <v>0</v>
      </c>
      <c r="F120" s="20">
        <f t="shared" si="33"/>
        <v>2000</v>
      </c>
      <c r="G120" s="20">
        <f t="shared" si="33"/>
        <v>1560</v>
      </c>
      <c r="H120" s="20">
        <f t="shared" si="33"/>
        <v>1000</v>
      </c>
      <c r="I120" s="20">
        <f t="shared" si="33"/>
        <v>1000</v>
      </c>
      <c r="J120" s="20">
        <f t="shared" si="33"/>
        <v>1000</v>
      </c>
    </row>
    <row r="121" spans="1:10" ht="13.5" customHeight="1" hidden="1" outlineLevel="1">
      <c r="A121" s="53"/>
      <c r="B121" s="54">
        <v>635004</v>
      </c>
      <c r="C121" s="61" t="s">
        <v>145</v>
      </c>
      <c r="D121" s="17">
        <v>1080</v>
      </c>
      <c r="E121" s="17">
        <v>0</v>
      </c>
      <c r="F121" s="17">
        <v>2000</v>
      </c>
      <c r="G121" s="17">
        <v>1560</v>
      </c>
      <c r="H121" s="17">
        <v>1000</v>
      </c>
      <c r="I121" s="17">
        <v>1000</v>
      </c>
      <c r="J121" s="17">
        <v>1000</v>
      </c>
    </row>
    <row r="122" spans="1:10" ht="13.5" customHeight="1" collapsed="1">
      <c r="A122" s="53"/>
      <c r="B122" s="54"/>
      <c r="C122" s="52"/>
      <c r="D122" s="20"/>
      <c r="E122" s="20"/>
      <c r="F122" s="20"/>
      <c r="G122" s="20"/>
      <c r="H122" s="20"/>
      <c r="I122" s="20"/>
      <c r="J122" s="20"/>
    </row>
    <row r="123" spans="1:10" ht="13.5" customHeight="1">
      <c r="A123" s="160" t="s">
        <v>137</v>
      </c>
      <c r="B123" s="160"/>
      <c r="C123" s="160"/>
      <c r="D123" s="92">
        <f aca="true" t="shared" si="34" ref="D123:J124">SUM(D124)</f>
        <v>154</v>
      </c>
      <c r="E123" s="92">
        <f t="shared" si="34"/>
        <v>123</v>
      </c>
      <c r="F123" s="92">
        <f t="shared" si="34"/>
        <v>0</v>
      </c>
      <c r="G123" s="92">
        <f t="shared" si="34"/>
        <v>0</v>
      </c>
      <c r="H123" s="92">
        <f t="shared" si="34"/>
        <v>200</v>
      </c>
      <c r="I123" s="92">
        <f t="shared" si="34"/>
        <v>200</v>
      </c>
      <c r="J123" s="92">
        <f t="shared" si="34"/>
        <v>200</v>
      </c>
    </row>
    <row r="124" spans="1:10" ht="13.5" customHeight="1">
      <c r="A124" s="53"/>
      <c r="B124" s="88">
        <v>630</v>
      </c>
      <c r="C124" s="89" t="s">
        <v>47</v>
      </c>
      <c r="D124" s="86">
        <f t="shared" si="34"/>
        <v>154</v>
      </c>
      <c r="E124" s="86">
        <f t="shared" si="34"/>
        <v>123</v>
      </c>
      <c r="F124" s="86">
        <f t="shared" si="34"/>
        <v>0</v>
      </c>
      <c r="G124" s="86">
        <f t="shared" si="34"/>
        <v>0</v>
      </c>
      <c r="H124" s="86">
        <f t="shared" si="34"/>
        <v>200</v>
      </c>
      <c r="I124" s="86">
        <f t="shared" si="34"/>
        <v>200</v>
      </c>
      <c r="J124" s="86">
        <f t="shared" si="34"/>
        <v>200</v>
      </c>
    </row>
    <row r="125" spans="1:10" ht="13.5" customHeight="1" hidden="1" outlineLevel="1">
      <c r="A125" s="53"/>
      <c r="B125" s="54">
        <v>635004</v>
      </c>
      <c r="C125" s="52" t="s">
        <v>127</v>
      </c>
      <c r="D125" s="34">
        <v>154</v>
      </c>
      <c r="E125" s="34">
        <v>123</v>
      </c>
      <c r="F125" s="34">
        <v>0</v>
      </c>
      <c r="G125" s="34">
        <v>0</v>
      </c>
      <c r="H125" s="34">
        <v>200</v>
      </c>
      <c r="I125" s="34">
        <v>200</v>
      </c>
      <c r="J125" s="34">
        <v>200</v>
      </c>
    </row>
    <row r="126" spans="1:10" ht="13.5" customHeight="1" collapsed="1">
      <c r="A126" s="53"/>
      <c r="B126" s="54"/>
      <c r="C126" s="52"/>
      <c r="D126" s="20"/>
      <c r="E126" s="20"/>
      <c r="F126" s="20"/>
      <c r="G126" s="20"/>
      <c r="H126" s="20"/>
      <c r="I126" s="20"/>
      <c r="J126" s="20"/>
    </row>
    <row r="127" spans="1:10" ht="13.5" customHeight="1">
      <c r="A127" s="159" t="s">
        <v>147</v>
      </c>
      <c r="B127" s="139"/>
      <c r="C127" s="139"/>
      <c r="D127" s="14">
        <f aca="true" t="shared" si="35" ref="D127:I127">SUM(D128+D130+D132+D135+D131)</f>
        <v>3344</v>
      </c>
      <c r="E127" s="14">
        <f t="shared" si="35"/>
        <v>10606</v>
      </c>
      <c r="F127" s="14">
        <f t="shared" si="35"/>
        <v>6150</v>
      </c>
      <c r="G127" s="14">
        <f t="shared" si="35"/>
        <v>7595</v>
      </c>
      <c r="H127" s="14">
        <f t="shared" si="35"/>
        <v>4380</v>
      </c>
      <c r="I127" s="14">
        <f t="shared" si="35"/>
        <v>4380</v>
      </c>
      <c r="J127" s="14">
        <f>SUM(J128+J130+J132+J135+J131)</f>
        <v>4380</v>
      </c>
    </row>
    <row r="128" spans="1:10" ht="13.5" customHeight="1">
      <c r="A128" s="85"/>
      <c r="B128" s="84">
        <v>630</v>
      </c>
      <c r="C128" s="85" t="s">
        <v>47</v>
      </c>
      <c r="D128" s="86">
        <f aca="true" t="shared" si="36" ref="D128:J128">SUM(D129)</f>
        <v>57</v>
      </c>
      <c r="E128" s="86">
        <f t="shared" si="36"/>
        <v>60</v>
      </c>
      <c r="F128" s="86">
        <f t="shared" si="36"/>
        <v>100</v>
      </c>
      <c r="G128" s="86">
        <f t="shared" si="36"/>
        <v>80</v>
      </c>
      <c r="H128" s="86">
        <f t="shared" si="36"/>
        <v>100</v>
      </c>
      <c r="I128" s="86">
        <f t="shared" si="36"/>
        <v>100</v>
      </c>
      <c r="J128" s="86">
        <f t="shared" si="36"/>
        <v>100</v>
      </c>
    </row>
    <row r="129" spans="1:10" ht="13.5" customHeight="1" hidden="1" outlineLevel="1">
      <c r="A129" s="85"/>
      <c r="B129" s="21">
        <v>632001</v>
      </c>
      <c r="C129" s="93" t="s">
        <v>76</v>
      </c>
      <c r="D129" s="34">
        <v>57</v>
      </c>
      <c r="E129" s="34">
        <v>60</v>
      </c>
      <c r="F129" s="34">
        <v>100</v>
      </c>
      <c r="G129" s="34">
        <v>80</v>
      </c>
      <c r="H129" s="34">
        <v>100</v>
      </c>
      <c r="I129" s="34">
        <v>100</v>
      </c>
      <c r="J129" s="34">
        <v>100</v>
      </c>
    </row>
    <row r="130" spans="1:10" ht="13.5" customHeight="1" hidden="1" outlineLevel="1">
      <c r="A130" s="55"/>
      <c r="B130" s="48">
        <v>633</v>
      </c>
      <c r="C130" s="49" t="s">
        <v>55</v>
      </c>
      <c r="D130" s="20">
        <v>547</v>
      </c>
      <c r="E130" s="20">
        <v>4193</v>
      </c>
      <c r="F130" s="86">
        <v>1850</v>
      </c>
      <c r="G130" s="86">
        <v>1635</v>
      </c>
      <c r="H130" s="86">
        <v>500</v>
      </c>
      <c r="I130" s="86">
        <v>500</v>
      </c>
      <c r="J130" s="86">
        <v>500</v>
      </c>
    </row>
    <row r="131" spans="1:10" ht="13.5" customHeight="1" hidden="1" outlineLevel="1">
      <c r="A131" s="55"/>
      <c r="B131" s="48">
        <v>635</v>
      </c>
      <c r="C131" s="49" t="s">
        <v>60</v>
      </c>
      <c r="D131" s="20">
        <v>0</v>
      </c>
      <c r="E131" s="20">
        <v>276</v>
      </c>
      <c r="F131" s="86">
        <v>200</v>
      </c>
      <c r="G131" s="86">
        <v>195</v>
      </c>
      <c r="H131" s="86">
        <v>280</v>
      </c>
      <c r="I131" s="86">
        <v>280</v>
      </c>
      <c r="J131" s="86">
        <v>280</v>
      </c>
    </row>
    <row r="132" spans="1:10" ht="13.5" customHeight="1" hidden="1" outlineLevel="1">
      <c r="A132" s="55"/>
      <c r="B132" s="48">
        <v>637</v>
      </c>
      <c r="C132" s="49" t="s">
        <v>62</v>
      </c>
      <c r="D132" s="20">
        <f aca="true" t="shared" si="37" ref="D132:I132">SUM(D133:D134)</f>
        <v>1864</v>
      </c>
      <c r="E132" s="20">
        <f t="shared" si="37"/>
        <v>4777</v>
      </c>
      <c r="F132" s="20">
        <f t="shared" si="37"/>
        <v>3100</v>
      </c>
      <c r="G132" s="20">
        <f t="shared" si="37"/>
        <v>4785</v>
      </c>
      <c r="H132" s="20">
        <f t="shared" si="37"/>
        <v>2200</v>
      </c>
      <c r="I132" s="20">
        <f t="shared" si="37"/>
        <v>2200</v>
      </c>
      <c r="J132" s="20">
        <f>SUM(J133:J134)</f>
        <v>2200</v>
      </c>
    </row>
    <row r="133" spans="1:10" ht="13.5" customHeight="1" hidden="1" outlineLevel="1">
      <c r="A133" s="55"/>
      <c r="B133" s="54">
        <v>637002</v>
      </c>
      <c r="C133" s="52" t="s">
        <v>166</v>
      </c>
      <c r="D133" s="17">
        <v>1864</v>
      </c>
      <c r="E133" s="17">
        <v>4627</v>
      </c>
      <c r="F133" s="17">
        <v>1100</v>
      </c>
      <c r="G133" s="17">
        <v>1250</v>
      </c>
      <c r="H133" s="17">
        <v>2000</v>
      </c>
      <c r="I133" s="17">
        <v>2000</v>
      </c>
      <c r="J133" s="17">
        <v>2000</v>
      </c>
    </row>
    <row r="134" spans="1:10" ht="13.5" customHeight="1" hidden="1" outlineLevel="1">
      <c r="A134" s="55"/>
      <c r="B134" s="54">
        <v>637004</v>
      </c>
      <c r="C134" s="52" t="s">
        <v>62</v>
      </c>
      <c r="D134" s="17">
        <v>0</v>
      </c>
      <c r="E134" s="17">
        <v>150</v>
      </c>
      <c r="F134" s="17">
        <v>2000</v>
      </c>
      <c r="G134" s="17">
        <v>3535</v>
      </c>
      <c r="H134" s="17">
        <v>200</v>
      </c>
      <c r="I134" s="17">
        <v>200</v>
      </c>
      <c r="J134" s="17">
        <v>200</v>
      </c>
    </row>
    <row r="135" spans="1:10" ht="13.5" customHeight="1" collapsed="1">
      <c r="A135" s="53"/>
      <c r="B135" s="26">
        <v>640</v>
      </c>
      <c r="C135" s="89" t="s">
        <v>69</v>
      </c>
      <c r="D135" s="94">
        <f aca="true" t="shared" si="38" ref="D135:I135">SUM(D136:D137)</f>
        <v>876</v>
      </c>
      <c r="E135" s="94">
        <f t="shared" si="38"/>
        <v>1300</v>
      </c>
      <c r="F135" s="94">
        <f t="shared" si="38"/>
        <v>900</v>
      </c>
      <c r="G135" s="94">
        <f t="shared" si="38"/>
        <v>900</v>
      </c>
      <c r="H135" s="94">
        <f t="shared" si="38"/>
        <v>1300</v>
      </c>
      <c r="I135" s="94">
        <f t="shared" si="38"/>
        <v>1300</v>
      </c>
      <c r="J135" s="94">
        <f>SUM(J136:J137)</f>
        <v>1300</v>
      </c>
    </row>
    <row r="136" spans="1:10" ht="13.5" customHeight="1" hidden="1" outlineLevel="1">
      <c r="A136" s="53"/>
      <c r="B136" s="54">
        <v>641001</v>
      </c>
      <c r="C136" s="52" t="s">
        <v>167</v>
      </c>
      <c r="D136" s="17">
        <v>876</v>
      </c>
      <c r="E136" s="17">
        <v>1300</v>
      </c>
      <c r="F136" s="17">
        <v>900</v>
      </c>
      <c r="G136" s="17">
        <v>900</v>
      </c>
      <c r="H136" s="17">
        <v>1300</v>
      </c>
      <c r="I136" s="17">
        <v>1300</v>
      </c>
      <c r="J136" s="17">
        <v>1300</v>
      </c>
    </row>
    <row r="137" spans="1:10" ht="13.5" customHeight="1" collapsed="1">
      <c r="A137" s="53"/>
      <c r="B137" s="54"/>
      <c r="C137" s="52"/>
      <c r="D137" s="20"/>
      <c r="E137" s="20"/>
      <c r="F137" s="20"/>
      <c r="G137" s="20"/>
      <c r="H137" s="20"/>
      <c r="I137" s="20"/>
      <c r="J137" s="20"/>
    </row>
    <row r="138" spans="1:10" ht="13.5" customHeight="1">
      <c r="A138" s="159" t="s">
        <v>85</v>
      </c>
      <c r="B138" s="139"/>
      <c r="C138" s="139"/>
      <c r="D138" s="95">
        <f aca="true" t="shared" si="39" ref="D138:I138">D139+D141+D144+D146</f>
        <v>154</v>
      </c>
      <c r="E138" s="95">
        <f t="shared" si="39"/>
        <v>207</v>
      </c>
      <c r="F138" s="95">
        <f t="shared" si="39"/>
        <v>5300</v>
      </c>
      <c r="G138" s="95">
        <f t="shared" si="39"/>
        <v>5612</v>
      </c>
      <c r="H138" s="95">
        <f t="shared" si="39"/>
        <v>4300</v>
      </c>
      <c r="I138" s="95">
        <f t="shared" si="39"/>
        <v>500</v>
      </c>
      <c r="J138" s="95">
        <f>J139+J141+J144+J146</f>
        <v>500</v>
      </c>
    </row>
    <row r="139" spans="1:10" ht="13.5" customHeight="1">
      <c r="A139" s="55"/>
      <c r="B139" s="48">
        <v>630</v>
      </c>
      <c r="C139" s="55" t="s">
        <v>47</v>
      </c>
      <c r="D139" s="20">
        <f aca="true" t="shared" si="40" ref="D139:J139">SUM(D140:D140)</f>
        <v>109</v>
      </c>
      <c r="E139" s="20">
        <f t="shared" si="40"/>
        <v>82</v>
      </c>
      <c r="F139" s="20">
        <f t="shared" si="40"/>
        <v>100</v>
      </c>
      <c r="G139" s="20">
        <f t="shared" si="40"/>
        <v>95</v>
      </c>
      <c r="H139" s="20">
        <f t="shared" si="40"/>
        <v>100</v>
      </c>
      <c r="I139" s="20">
        <f t="shared" si="40"/>
        <v>100</v>
      </c>
      <c r="J139" s="20">
        <f t="shared" si="40"/>
        <v>100</v>
      </c>
    </row>
    <row r="140" spans="1:10" ht="13.5" customHeight="1" hidden="1" outlineLevel="1">
      <c r="A140" s="55"/>
      <c r="B140" s="54">
        <v>632001</v>
      </c>
      <c r="C140" s="52" t="s">
        <v>76</v>
      </c>
      <c r="D140" s="17">
        <v>109</v>
      </c>
      <c r="E140" s="17">
        <v>82</v>
      </c>
      <c r="F140" s="17">
        <v>100</v>
      </c>
      <c r="G140" s="17">
        <v>95</v>
      </c>
      <c r="H140" s="17">
        <v>100</v>
      </c>
      <c r="I140" s="17">
        <v>100</v>
      </c>
      <c r="J140" s="17">
        <v>100</v>
      </c>
    </row>
    <row r="141" spans="1:10" ht="13.5" customHeight="1" hidden="1" outlineLevel="1">
      <c r="A141" s="55"/>
      <c r="B141" s="48">
        <v>633</v>
      </c>
      <c r="C141" s="49" t="s">
        <v>55</v>
      </c>
      <c r="D141" s="20">
        <f>SUM(D142:D143)</f>
        <v>45</v>
      </c>
      <c r="E141" s="20">
        <f aca="true" t="shared" si="41" ref="E141:J141">SUM(E142:E143)</f>
        <v>125</v>
      </c>
      <c r="F141" s="20">
        <f t="shared" si="41"/>
        <v>200</v>
      </c>
      <c r="G141" s="20">
        <f t="shared" si="41"/>
        <v>607</v>
      </c>
      <c r="H141" s="20">
        <f t="shared" si="41"/>
        <v>200</v>
      </c>
      <c r="I141" s="20">
        <f t="shared" si="41"/>
        <v>200</v>
      </c>
      <c r="J141" s="20">
        <f t="shared" si="41"/>
        <v>200</v>
      </c>
    </row>
    <row r="142" spans="1:10" ht="13.5" customHeight="1" hidden="1" outlineLevel="1">
      <c r="A142" s="55"/>
      <c r="B142" s="21">
        <v>633004</v>
      </c>
      <c r="C142" s="61" t="s">
        <v>121</v>
      </c>
      <c r="D142" s="34"/>
      <c r="E142" s="34">
        <v>0</v>
      </c>
      <c r="F142" s="34"/>
      <c r="G142" s="34">
        <v>62</v>
      </c>
      <c r="H142" s="34"/>
      <c r="I142" s="34"/>
      <c r="J142" s="34"/>
    </row>
    <row r="143" spans="1:10" ht="13.5" customHeight="1" hidden="1" outlineLevel="1">
      <c r="A143" s="53"/>
      <c r="B143" s="54">
        <v>633006</v>
      </c>
      <c r="C143" s="52" t="s">
        <v>55</v>
      </c>
      <c r="D143" s="23">
        <v>45</v>
      </c>
      <c r="E143" s="23">
        <v>125</v>
      </c>
      <c r="F143" s="23">
        <v>200</v>
      </c>
      <c r="G143" s="23">
        <v>545</v>
      </c>
      <c r="H143" s="23">
        <v>200</v>
      </c>
      <c r="I143" s="23">
        <v>200</v>
      </c>
      <c r="J143" s="23">
        <v>200</v>
      </c>
    </row>
    <row r="144" spans="1:10" ht="13.5" customHeight="1" hidden="1" outlineLevel="1">
      <c r="A144" s="53"/>
      <c r="B144" s="48">
        <v>635</v>
      </c>
      <c r="C144" s="55" t="s">
        <v>60</v>
      </c>
      <c r="D144" s="25">
        <f aca="true" t="shared" si="42" ref="D144:J144">D145</f>
        <v>0</v>
      </c>
      <c r="E144" s="25">
        <f t="shared" si="42"/>
        <v>0</v>
      </c>
      <c r="F144" s="25">
        <f t="shared" si="42"/>
        <v>5000</v>
      </c>
      <c r="G144" s="25">
        <f t="shared" si="42"/>
        <v>4910</v>
      </c>
      <c r="H144" s="25">
        <f t="shared" si="42"/>
        <v>4000</v>
      </c>
      <c r="I144" s="25">
        <f t="shared" si="42"/>
        <v>200</v>
      </c>
      <c r="J144" s="25">
        <f t="shared" si="42"/>
        <v>200</v>
      </c>
    </row>
    <row r="145" spans="1:10" ht="13.5" customHeight="1" hidden="1" outlineLevel="1">
      <c r="A145" s="53"/>
      <c r="B145" s="54">
        <v>635006</v>
      </c>
      <c r="C145" s="52" t="s">
        <v>86</v>
      </c>
      <c r="D145" s="23">
        <v>0</v>
      </c>
      <c r="E145" s="23">
        <v>0</v>
      </c>
      <c r="F145" s="23">
        <v>5000</v>
      </c>
      <c r="G145" s="23">
        <v>4910</v>
      </c>
      <c r="H145" s="23">
        <v>4000</v>
      </c>
      <c r="I145" s="23">
        <v>200</v>
      </c>
      <c r="J145" s="23">
        <v>200</v>
      </c>
    </row>
    <row r="146" spans="1:10" ht="13.5" customHeight="1" hidden="1" outlineLevel="1">
      <c r="A146" s="53"/>
      <c r="B146" s="48">
        <v>637</v>
      </c>
      <c r="C146" s="55" t="s">
        <v>62</v>
      </c>
      <c r="D146" s="20">
        <f>SUM(D147)</f>
        <v>0</v>
      </c>
      <c r="E146" s="20">
        <f>SUM(E147+F151)</f>
        <v>0</v>
      </c>
      <c r="F146" s="20">
        <f>SUM(F147+I151)</f>
        <v>0</v>
      </c>
      <c r="G146" s="20">
        <f>SUM(G147+J151)</f>
        <v>0</v>
      </c>
      <c r="H146" s="20">
        <f>SUM(H147+J151)</f>
        <v>0</v>
      </c>
      <c r="I146" s="20">
        <f>SUM(I147+K151)</f>
        <v>0</v>
      </c>
      <c r="J146" s="20">
        <f>SUM(J147+L151)</f>
        <v>0</v>
      </c>
    </row>
    <row r="147" spans="1:10" ht="13.5" customHeight="1" hidden="1" outlineLevel="1">
      <c r="A147" s="53"/>
      <c r="B147" s="54">
        <v>637027</v>
      </c>
      <c r="C147" s="52" t="s">
        <v>87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</row>
    <row r="148" spans="1:10" ht="13.5" customHeight="1" collapsed="1">
      <c r="A148" s="53"/>
      <c r="B148" s="54"/>
      <c r="C148" s="52"/>
      <c r="D148" s="17"/>
      <c r="E148" s="17"/>
      <c r="F148" s="17"/>
      <c r="G148" s="17"/>
      <c r="H148" s="17"/>
      <c r="I148" s="17"/>
      <c r="J148" s="17"/>
    </row>
    <row r="149" spans="1:10" ht="13.5" customHeight="1">
      <c r="A149" s="160" t="s">
        <v>134</v>
      </c>
      <c r="B149" s="160"/>
      <c r="C149" s="160"/>
      <c r="D149" s="96">
        <f aca="true" t="shared" si="43" ref="D149:I149">SUM(D150:D151)</f>
        <v>850</v>
      </c>
      <c r="E149" s="96">
        <f t="shared" si="43"/>
        <v>20297</v>
      </c>
      <c r="F149" s="96">
        <f t="shared" si="43"/>
        <v>50880</v>
      </c>
      <c r="G149" s="96">
        <f t="shared" si="43"/>
        <v>55700</v>
      </c>
      <c r="H149" s="96">
        <f t="shared" si="43"/>
        <v>55500</v>
      </c>
      <c r="I149" s="96">
        <f t="shared" si="43"/>
        <v>50880</v>
      </c>
      <c r="J149" s="96">
        <f>SUM(J150:J151)</f>
        <v>50880</v>
      </c>
    </row>
    <row r="150" spans="1:10" ht="13.5" customHeight="1">
      <c r="A150" s="53"/>
      <c r="B150" s="54">
        <v>600</v>
      </c>
      <c r="C150" s="52" t="s">
        <v>172</v>
      </c>
      <c r="D150" s="17">
        <v>850</v>
      </c>
      <c r="E150" s="17">
        <v>17829</v>
      </c>
      <c r="F150" s="17">
        <v>50880</v>
      </c>
      <c r="G150" s="17">
        <v>55700</v>
      </c>
      <c r="H150" s="17">
        <v>55500</v>
      </c>
      <c r="I150" s="17">
        <v>50880</v>
      </c>
      <c r="J150" s="17">
        <v>50880</v>
      </c>
    </row>
    <row r="151" spans="1:10" ht="13.5" customHeight="1">
      <c r="A151" s="53"/>
      <c r="B151" s="51"/>
      <c r="C151" s="52" t="s">
        <v>203</v>
      </c>
      <c r="D151" s="34">
        <v>0</v>
      </c>
      <c r="E151" s="34">
        <v>2468</v>
      </c>
      <c r="F151" s="34">
        <v>0</v>
      </c>
      <c r="G151" s="34"/>
      <c r="H151" s="34">
        <v>0</v>
      </c>
      <c r="I151" s="34">
        <v>0</v>
      </c>
      <c r="J151" s="34">
        <v>0</v>
      </c>
    </row>
    <row r="152" spans="1:10" ht="13.5" customHeight="1">
      <c r="A152" s="161" t="s">
        <v>168</v>
      </c>
      <c r="B152" s="162"/>
      <c r="C152" s="162"/>
      <c r="D152" s="129">
        <f>SUM(Príjmy!C44)</f>
        <v>573505</v>
      </c>
      <c r="E152" s="129">
        <v>618826</v>
      </c>
      <c r="F152" s="129">
        <f>SUM(Príjmy!E44)</f>
        <v>602567</v>
      </c>
      <c r="G152" s="129">
        <v>621435</v>
      </c>
      <c r="H152" s="129">
        <f>SUM(Príjmy!G44)</f>
        <v>590000</v>
      </c>
      <c r="I152" s="129">
        <f>SUM(Príjmy!H44)</f>
        <v>590000</v>
      </c>
      <c r="J152" s="129">
        <f>SUM(Príjmy!I44)</f>
        <v>590000</v>
      </c>
    </row>
    <row r="153" spans="1:10" ht="13.5" customHeight="1">
      <c r="A153" s="97">
        <v>111</v>
      </c>
      <c r="B153" s="98">
        <v>600</v>
      </c>
      <c r="C153" s="52" t="s">
        <v>132</v>
      </c>
      <c r="D153" s="17"/>
      <c r="E153" s="17"/>
      <c r="F153" s="17"/>
      <c r="G153" s="17"/>
      <c r="H153" s="17"/>
      <c r="I153" s="17"/>
      <c r="J153" s="17"/>
    </row>
    <row r="154" spans="1:10" ht="13.5" customHeight="1">
      <c r="A154" s="99"/>
      <c r="B154" s="98"/>
      <c r="C154" s="73"/>
      <c r="D154" s="17"/>
      <c r="E154" s="17"/>
      <c r="F154" s="17"/>
      <c r="G154" s="17"/>
      <c r="H154" s="17"/>
      <c r="I154" s="17"/>
      <c r="J154" s="17"/>
    </row>
    <row r="155" spans="1:10" ht="13.5" customHeight="1">
      <c r="A155" s="154" t="s">
        <v>169</v>
      </c>
      <c r="B155" s="155"/>
      <c r="C155" s="155"/>
      <c r="D155" s="95">
        <f aca="true" t="shared" si="44" ref="D155:I155">SUM(D156:D157)</f>
        <v>32599</v>
      </c>
      <c r="E155" s="95">
        <f t="shared" si="44"/>
        <v>37809</v>
      </c>
      <c r="F155" s="95">
        <f t="shared" si="44"/>
        <v>35482</v>
      </c>
      <c r="G155" s="95">
        <f t="shared" si="44"/>
        <v>39982</v>
      </c>
      <c r="H155" s="95">
        <f t="shared" si="44"/>
        <v>40482</v>
      </c>
      <c r="I155" s="95">
        <f t="shared" si="44"/>
        <v>40482</v>
      </c>
      <c r="J155" s="95">
        <f>SUM(J156:J157)</f>
        <v>40482</v>
      </c>
    </row>
    <row r="156" spans="1:10" ht="13.5" customHeight="1">
      <c r="A156" s="100">
        <v>41</v>
      </c>
      <c r="B156" s="54">
        <v>600</v>
      </c>
      <c r="C156" s="52" t="s">
        <v>132</v>
      </c>
      <c r="D156" s="23">
        <v>2599</v>
      </c>
      <c r="E156" s="23">
        <v>7593</v>
      </c>
      <c r="F156" s="23">
        <v>5482</v>
      </c>
      <c r="G156" s="23">
        <v>5482</v>
      </c>
      <c r="H156" s="23">
        <v>5482</v>
      </c>
      <c r="I156" s="23">
        <v>5482</v>
      </c>
      <c r="J156" s="23">
        <v>5482</v>
      </c>
    </row>
    <row r="157" spans="1:10" ht="13.5" customHeight="1">
      <c r="A157" s="53"/>
      <c r="B157" s="54"/>
      <c r="C157" s="52"/>
      <c r="D157" s="128">
        <f>SUM(Príjmy!C28)</f>
        <v>30000</v>
      </c>
      <c r="E157" s="128">
        <f>SUM(Príjmy!D28)</f>
        <v>30216</v>
      </c>
      <c r="F157" s="128">
        <f>SUM(Príjmy!E28)</f>
        <v>30000</v>
      </c>
      <c r="G157" s="128">
        <f>SUM(Príjmy!F28)</f>
        <v>34500</v>
      </c>
      <c r="H157" s="128">
        <v>35000</v>
      </c>
      <c r="I157" s="128">
        <v>35000</v>
      </c>
      <c r="J157" s="128">
        <v>35000</v>
      </c>
    </row>
    <row r="158" spans="1:10" ht="13.5" customHeight="1">
      <c r="A158" s="156" t="s">
        <v>170</v>
      </c>
      <c r="B158" s="155"/>
      <c r="C158" s="155"/>
      <c r="D158" s="101">
        <f aca="true" t="shared" si="45" ref="D158:I158">SUM(D159:D160)</f>
        <v>24300</v>
      </c>
      <c r="E158" s="101">
        <f t="shared" si="45"/>
        <v>26331</v>
      </c>
      <c r="F158" s="101">
        <f t="shared" si="45"/>
        <v>28000</v>
      </c>
      <c r="G158" s="101">
        <f t="shared" si="45"/>
        <v>28000</v>
      </c>
      <c r="H158" s="101">
        <f t="shared" si="45"/>
        <v>36000</v>
      </c>
      <c r="I158" s="101">
        <f t="shared" si="45"/>
        <v>28000</v>
      </c>
      <c r="J158" s="101">
        <f>SUM(J159:J160)</f>
        <v>28000</v>
      </c>
    </row>
    <row r="159" spans="1:10" ht="13.5" customHeight="1">
      <c r="A159" s="100">
        <v>41</v>
      </c>
      <c r="B159" s="54">
        <v>600</v>
      </c>
      <c r="C159" s="52" t="s">
        <v>132</v>
      </c>
      <c r="D159" s="23">
        <v>24300</v>
      </c>
      <c r="E159" s="23">
        <v>26331</v>
      </c>
      <c r="F159" s="23">
        <v>28000</v>
      </c>
      <c r="G159" s="23">
        <v>28000</v>
      </c>
      <c r="H159" s="23">
        <v>36000</v>
      </c>
      <c r="I159" s="23">
        <v>28000</v>
      </c>
      <c r="J159" s="23">
        <v>28000</v>
      </c>
    </row>
    <row r="160" spans="1:10" ht="13.5" customHeight="1">
      <c r="A160" s="53"/>
      <c r="B160" s="54"/>
      <c r="C160" s="52"/>
      <c r="D160" s="23"/>
      <c r="E160" s="23"/>
      <c r="F160" s="23"/>
      <c r="G160" s="23"/>
      <c r="H160" s="23"/>
      <c r="I160" s="23"/>
      <c r="J160" s="23"/>
    </row>
    <row r="161" spans="1:10" ht="13.5" customHeight="1">
      <c r="A161" s="156" t="s">
        <v>171</v>
      </c>
      <c r="B161" s="155"/>
      <c r="C161" s="155"/>
      <c r="D161" s="101">
        <f aca="true" t="shared" si="46" ref="D161:I161">SUM(D162:D163)</f>
        <v>30000</v>
      </c>
      <c r="E161" s="101">
        <f t="shared" si="46"/>
        <v>36859</v>
      </c>
      <c r="F161" s="101">
        <f t="shared" si="46"/>
        <v>37000</v>
      </c>
      <c r="G161" s="101">
        <f t="shared" si="46"/>
        <v>38000</v>
      </c>
      <c r="H161" s="101">
        <f t="shared" si="46"/>
        <v>39000</v>
      </c>
      <c r="I161" s="101">
        <f t="shared" si="46"/>
        <v>37000</v>
      </c>
      <c r="J161" s="101">
        <f>SUM(J162:J163)</f>
        <v>37000</v>
      </c>
    </row>
    <row r="162" spans="1:10" ht="13.5" customHeight="1">
      <c r="A162" s="100">
        <v>41</v>
      </c>
      <c r="B162" s="54">
        <v>600</v>
      </c>
      <c r="C162" s="52" t="s">
        <v>132</v>
      </c>
      <c r="D162" s="23">
        <v>30000</v>
      </c>
      <c r="E162" s="23">
        <v>36859</v>
      </c>
      <c r="F162" s="23">
        <v>37000</v>
      </c>
      <c r="G162" s="23">
        <v>38000</v>
      </c>
      <c r="H162" s="23">
        <v>39000</v>
      </c>
      <c r="I162" s="23">
        <v>37000</v>
      </c>
      <c r="J162" s="23">
        <v>37000</v>
      </c>
    </row>
    <row r="163" spans="1:10" ht="13.5" customHeight="1">
      <c r="A163" s="53"/>
      <c r="B163" s="54"/>
      <c r="C163" s="52"/>
      <c r="D163" s="23"/>
      <c r="E163" s="23"/>
      <c r="F163" s="23"/>
      <c r="G163" s="23"/>
      <c r="H163" s="23"/>
      <c r="I163" s="23"/>
      <c r="J163" s="23"/>
    </row>
    <row r="164" spans="1:10" ht="13.5" customHeight="1">
      <c r="A164" s="155" t="s">
        <v>115</v>
      </c>
      <c r="B164" s="155"/>
      <c r="C164" s="155"/>
      <c r="D164" s="101">
        <f aca="true" t="shared" si="47" ref="D164:I164">SUM(D166+D165)</f>
        <v>1815</v>
      </c>
      <c r="E164" s="101">
        <f t="shared" si="47"/>
        <v>290</v>
      </c>
      <c r="F164" s="101">
        <f t="shared" si="47"/>
        <v>2110</v>
      </c>
      <c r="G164" s="101">
        <f t="shared" si="47"/>
        <v>2110</v>
      </c>
      <c r="H164" s="101">
        <f t="shared" si="47"/>
        <v>2080</v>
      </c>
      <c r="I164" s="101">
        <f t="shared" si="47"/>
        <v>2110</v>
      </c>
      <c r="J164" s="101">
        <f>SUM(J166+J165)</f>
        <v>2110</v>
      </c>
    </row>
    <row r="165" spans="1:10" ht="13.5" customHeight="1">
      <c r="A165" s="102"/>
      <c r="B165" s="102">
        <v>640</v>
      </c>
      <c r="C165" s="102" t="s">
        <v>209</v>
      </c>
      <c r="D165" s="103">
        <v>1815</v>
      </c>
      <c r="E165" s="103">
        <v>290</v>
      </c>
      <c r="F165" s="103">
        <v>2110</v>
      </c>
      <c r="G165" s="103">
        <v>2110</v>
      </c>
      <c r="H165" s="103">
        <v>2080</v>
      </c>
      <c r="I165" s="103">
        <v>2110</v>
      </c>
      <c r="J165" s="103">
        <v>2110</v>
      </c>
    </row>
    <row r="166" spans="1:10" ht="13.5" customHeight="1">
      <c r="A166" s="53"/>
      <c r="B166" s="54"/>
      <c r="C166" s="52"/>
      <c r="D166" s="23"/>
      <c r="E166" s="23"/>
      <c r="F166" s="23"/>
      <c r="G166" s="23"/>
      <c r="H166" s="23"/>
      <c r="I166" s="23"/>
      <c r="J166" s="23"/>
    </row>
    <row r="167" spans="1:10" ht="13.5" customHeight="1">
      <c r="A167" s="165" t="s">
        <v>173</v>
      </c>
      <c r="B167" s="139"/>
      <c r="C167" s="139"/>
      <c r="D167" s="95">
        <f aca="true" t="shared" si="48" ref="D167:J167">SUM(D168+D170)</f>
        <v>0</v>
      </c>
      <c r="E167" s="95">
        <f t="shared" si="48"/>
        <v>30</v>
      </c>
      <c r="F167" s="95">
        <f t="shared" si="48"/>
        <v>0</v>
      </c>
      <c r="G167" s="95">
        <f t="shared" si="48"/>
        <v>0</v>
      </c>
      <c r="H167" s="95">
        <f t="shared" si="48"/>
        <v>1530</v>
      </c>
      <c r="I167" s="95">
        <f t="shared" si="48"/>
        <v>1530</v>
      </c>
      <c r="J167" s="95">
        <f t="shared" si="48"/>
        <v>1530</v>
      </c>
    </row>
    <row r="168" spans="1:10" ht="13.5" customHeight="1">
      <c r="A168" s="53"/>
      <c r="B168" s="104">
        <v>640</v>
      </c>
      <c r="C168" s="49" t="s">
        <v>88</v>
      </c>
      <c r="D168" s="105">
        <f aca="true" t="shared" si="49" ref="D168:I168">D169+D171</f>
        <v>0</v>
      </c>
      <c r="E168" s="105">
        <f t="shared" si="49"/>
        <v>0</v>
      </c>
      <c r="F168" s="105">
        <f t="shared" si="49"/>
        <v>0</v>
      </c>
      <c r="G168" s="105">
        <f t="shared" si="49"/>
        <v>0</v>
      </c>
      <c r="H168" s="105">
        <f t="shared" si="49"/>
        <v>1500</v>
      </c>
      <c r="I168" s="105">
        <f t="shared" si="49"/>
        <v>1500</v>
      </c>
      <c r="J168" s="105">
        <f>J169+J171</f>
        <v>1500</v>
      </c>
    </row>
    <row r="169" spans="1:10" ht="13.5" customHeight="1" hidden="1" outlineLevel="1">
      <c r="A169" s="55"/>
      <c r="B169" s="54">
        <v>642014</v>
      </c>
      <c r="C169" s="52" t="s">
        <v>89</v>
      </c>
      <c r="D169" s="106">
        <v>0</v>
      </c>
      <c r="E169" s="106">
        <v>0</v>
      </c>
      <c r="F169" s="106">
        <v>0</v>
      </c>
      <c r="G169" s="106">
        <v>0</v>
      </c>
      <c r="H169" s="106">
        <v>1500</v>
      </c>
      <c r="I169" s="106">
        <v>1500</v>
      </c>
      <c r="J169" s="106">
        <v>1500</v>
      </c>
    </row>
    <row r="170" spans="1:10" ht="13.5" customHeight="1" collapsed="1">
      <c r="A170" s="55"/>
      <c r="B170" s="88">
        <v>630</v>
      </c>
      <c r="C170" s="89" t="s">
        <v>47</v>
      </c>
      <c r="D170" s="86">
        <v>0</v>
      </c>
      <c r="E170" s="86">
        <v>30</v>
      </c>
      <c r="F170" s="86">
        <v>0</v>
      </c>
      <c r="G170" s="86"/>
      <c r="H170" s="86">
        <v>30</v>
      </c>
      <c r="I170" s="86">
        <v>30</v>
      </c>
      <c r="J170" s="86">
        <v>30</v>
      </c>
    </row>
    <row r="171" spans="1:10" ht="13.5" customHeight="1">
      <c r="A171" s="107"/>
      <c r="B171" s="54"/>
      <c r="C171" s="52"/>
      <c r="D171" s="106"/>
      <c r="E171" s="106"/>
      <c r="F171" s="106"/>
      <c r="G171" s="106"/>
      <c r="H171" s="106"/>
      <c r="I171" s="106"/>
      <c r="J171" s="106"/>
    </row>
    <row r="172" spans="1:10" ht="13.5" customHeight="1">
      <c r="A172" s="170" t="s">
        <v>90</v>
      </c>
      <c r="B172" s="135"/>
      <c r="C172" s="135"/>
      <c r="D172" s="108">
        <f>SUM(D2+D58+D64+D67+D72+D87+D93+D97+D101+D117+D127+D138+D152+D167+D155+D158+D161+D164+D123+D149)</f>
        <v>740718</v>
      </c>
      <c r="E172" s="108">
        <f aca="true" t="shared" si="50" ref="E172:J172">SUM(E2+E58+E64+E67+E72+E87+E93+E97+E101+E117+E127+E138+E152+E167+E155+E158+E161+E164+E123+E149)</f>
        <v>822217</v>
      </c>
      <c r="F172" s="108">
        <f t="shared" si="50"/>
        <v>852177</v>
      </c>
      <c r="G172" s="108">
        <f t="shared" si="50"/>
        <v>865760</v>
      </c>
      <c r="H172" s="108">
        <f t="shared" si="50"/>
        <v>848927</v>
      </c>
      <c r="I172" s="108">
        <f t="shared" si="50"/>
        <v>829137</v>
      </c>
      <c r="J172" s="108">
        <f t="shared" si="50"/>
        <v>829137</v>
      </c>
    </row>
    <row r="173" spans="1:9" ht="13.5" customHeight="1">
      <c r="A173" s="177"/>
      <c r="B173" s="137"/>
      <c r="C173" s="137"/>
      <c r="D173" s="137"/>
      <c r="E173" s="137"/>
      <c r="F173" s="137"/>
      <c r="G173" s="137"/>
      <c r="H173" s="137"/>
      <c r="I173" s="137"/>
    </row>
    <row r="174" spans="1:10" ht="18" customHeight="1">
      <c r="A174" s="182" t="s">
        <v>91</v>
      </c>
      <c r="B174" s="183"/>
      <c r="C174" s="183"/>
      <c r="D174" s="109">
        <v>2016</v>
      </c>
      <c r="E174" s="109">
        <v>2017</v>
      </c>
      <c r="F174" s="109">
        <v>2018</v>
      </c>
      <c r="G174" s="109">
        <v>2018</v>
      </c>
      <c r="H174" s="109">
        <v>2019</v>
      </c>
      <c r="I174" s="109">
        <v>2020</v>
      </c>
      <c r="J174" s="109">
        <v>2021</v>
      </c>
    </row>
    <row r="175" spans="1:10" ht="13.5" customHeight="1">
      <c r="A175" s="185" t="s">
        <v>204</v>
      </c>
      <c r="B175" s="143"/>
      <c r="C175" s="143"/>
      <c r="D175" s="110">
        <f>SUM(D176:D177)</f>
        <v>0</v>
      </c>
      <c r="E175" s="110">
        <f aca="true" t="shared" si="51" ref="E175:J175">SUM(E176:E177)</f>
        <v>890</v>
      </c>
      <c r="F175" s="110">
        <f t="shared" si="51"/>
        <v>0</v>
      </c>
      <c r="G175" s="110">
        <f t="shared" si="51"/>
        <v>0</v>
      </c>
      <c r="H175" s="110">
        <f t="shared" si="51"/>
        <v>0</v>
      </c>
      <c r="I175" s="110">
        <f t="shared" si="51"/>
        <v>0</v>
      </c>
      <c r="J175" s="110">
        <f t="shared" si="51"/>
        <v>0</v>
      </c>
    </row>
    <row r="176" spans="1:10" ht="13.5" customHeight="1">
      <c r="A176" s="50"/>
      <c r="B176" s="54">
        <v>700</v>
      </c>
      <c r="C176" s="74" t="s">
        <v>205</v>
      </c>
      <c r="D176" s="106"/>
      <c r="E176" s="106">
        <v>890</v>
      </c>
      <c r="F176" s="106"/>
      <c r="G176" s="106"/>
      <c r="H176" s="106"/>
      <c r="I176" s="106"/>
      <c r="J176" s="106"/>
    </row>
    <row r="177" spans="1:10" ht="13.5" customHeight="1">
      <c r="A177" s="50"/>
      <c r="B177" s="54"/>
      <c r="C177" s="74"/>
      <c r="D177" s="106"/>
      <c r="E177" s="106"/>
      <c r="F177" s="106"/>
      <c r="G177" s="106"/>
      <c r="H177" s="106"/>
      <c r="I177" s="106"/>
      <c r="J177" s="106"/>
    </row>
    <row r="178" spans="1:10" ht="13.5" customHeight="1">
      <c r="A178" s="150" t="s">
        <v>188</v>
      </c>
      <c r="B178" s="151"/>
      <c r="C178" s="152"/>
      <c r="D178" s="114">
        <f>SUM(D179:D181)</f>
        <v>0</v>
      </c>
      <c r="E178" s="114">
        <f aca="true" t="shared" si="52" ref="E178:J178">SUM(E179:E181)</f>
        <v>504</v>
      </c>
      <c r="F178" s="114">
        <f t="shared" si="52"/>
        <v>0</v>
      </c>
      <c r="G178" s="114">
        <f t="shared" si="52"/>
        <v>0</v>
      </c>
      <c r="H178" s="114">
        <f t="shared" si="52"/>
        <v>45000</v>
      </c>
      <c r="I178" s="114">
        <f t="shared" si="52"/>
        <v>0</v>
      </c>
      <c r="J178" s="114">
        <f t="shared" si="52"/>
        <v>0</v>
      </c>
    </row>
    <row r="179" spans="1:10" ht="13.5" customHeight="1">
      <c r="A179" s="50"/>
      <c r="B179" s="54">
        <v>700</v>
      </c>
      <c r="C179" s="111" t="s">
        <v>113</v>
      </c>
      <c r="D179" s="106"/>
      <c r="E179" s="106">
        <v>504</v>
      </c>
      <c r="F179" s="106"/>
      <c r="G179" s="106"/>
      <c r="H179" s="106"/>
      <c r="I179" s="106"/>
      <c r="J179" s="106"/>
    </row>
    <row r="180" spans="1:10" ht="13.5" customHeight="1">
      <c r="A180" s="50"/>
      <c r="B180" s="54"/>
      <c r="C180" s="74" t="s">
        <v>189</v>
      </c>
      <c r="D180" s="106"/>
      <c r="E180" s="106"/>
      <c r="F180" s="106"/>
      <c r="G180" s="106"/>
      <c r="H180" s="106">
        <v>45000</v>
      </c>
      <c r="I180" s="106"/>
      <c r="J180" s="106"/>
    </row>
    <row r="181" spans="1:10" ht="13.5" customHeight="1">
      <c r="A181" s="50"/>
      <c r="B181" s="51"/>
      <c r="C181" s="52"/>
      <c r="D181" s="106"/>
      <c r="E181" s="106"/>
      <c r="F181" s="106"/>
      <c r="G181" s="106"/>
      <c r="H181" s="106"/>
      <c r="I181" s="106"/>
      <c r="J181" s="106"/>
    </row>
    <row r="182" spans="1:10" ht="13.5" customHeight="1">
      <c r="A182" s="164" t="s">
        <v>108</v>
      </c>
      <c r="B182" s="143"/>
      <c r="C182" s="143"/>
      <c r="D182" s="112">
        <f aca="true" t="shared" si="53" ref="D182:J182">SUM(D183:D187)</f>
        <v>0</v>
      </c>
      <c r="E182" s="112">
        <f t="shared" si="53"/>
        <v>0</v>
      </c>
      <c r="F182" s="112">
        <f t="shared" si="53"/>
        <v>134000</v>
      </c>
      <c r="G182" s="112">
        <f t="shared" si="53"/>
        <v>134000</v>
      </c>
      <c r="H182" s="112">
        <f t="shared" si="53"/>
        <v>54000</v>
      </c>
      <c r="I182" s="112">
        <f t="shared" si="53"/>
        <v>0</v>
      </c>
      <c r="J182" s="112">
        <f t="shared" si="53"/>
        <v>0</v>
      </c>
    </row>
    <row r="183" spans="1:10" ht="13.5" customHeight="1">
      <c r="A183" s="50"/>
      <c r="B183" s="54">
        <v>700</v>
      </c>
      <c r="C183" s="113" t="s">
        <v>210</v>
      </c>
      <c r="D183" s="106">
        <v>0</v>
      </c>
      <c r="E183" s="106"/>
      <c r="F183" s="106">
        <v>134000</v>
      </c>
      <c r="G183" s="106">
        <v>134000</v>
      </c>
      <c r="H183" s="106">
        <v>0</v>
      </c>
      <c r="I183" s="106">
        <v>0</v>
      </c>
      <c r="J183" s="106">
        <v>0</v>
      </c>
    </row>
    <row r="184" spans="1:10" ht="13.5" customHeight="1">
      <c r="A184" s="50"/>
      <c r="B184" s="54"/>
      <c r="C184" s="113" t="s">
        <v>211</v>
      </c>
      <c r="D184" s="106"/>
      <c r="E184" s="106"/>
      <c r="F184" s="106"/>
      <c r="G184" s="106"/>
      <c r="H184" s="106">
        <v>10000</v>
      </c>
      <c r="I184" s="106"/>
      <c r="J184" s="106"/>
    </row>
    <row r="185" spans="1:10" ht="13.5" customHeight="1">
      <c r="A185" s="50"/>
      <c r="B185" s="54"/>
      <c r="C185" s="113" t="s">
        <v>212</v>
      </c>
      <c r="D185" s="106"/>
      <c r="E185" s="106"/>
      <c r="F185" s="106"/>
      <c r="G185" s="106"/>
      <c r="H185" s="106">
        <v>24000</v>
      </c>
      <c r="I185" s="106"/>
      <c r="J185" s="106"/>
    </row>
    <row r="186" spans="1:10" ht="13.5" customHeight="1">
      <c r="A186" s="50"/>
      <c r="B186" s="54"/>
      <c r="C186" s="113" t="s">
        <v>213</v>
      </c>
      <c r="D186" s="106"/>
      <c r="E186" s="106"/>
      <c r="F186" s="106"/>
      <c r="G186" s="106"/>
      <c r="H186" s="106">
        <v>20000</v>
      </c>
      <c r="I186" s="106"/>
      <c r="J186" s="106"/>
    </row>
    <row r="187" spans="1:10" ht="13.5" customHeight="1">
      <c r="A187" s="50"/>
      <c r="B187" s="54"/>
      <c r="C187" s="52"/>
      <c r="D187" s="106"/>
      <c r="E187" s="106"/>
      <c r="F187" s="106"/>
      <c r="G187" s="106"/>
      <c r="H187" s="106"/>
      <c r="I187" s="106"/>
      <c r="J187" s="106"/>
    </row>
    <row r="188" spans="1:10" ht="13.5" customHeight="1">
      <c r="A188" s="164" t="s">
        <v>92</v>
      </c>
      <c r="B188" s="143"/>
      <c r="C188" s="143"/>
      <c r="D188" s="35">
        <f aca="true" t="shared" si="54" ref="D188:J188">SUM(D189:D190)</f>
        <v>0</v>
      </c>
      <c r="E188" s="35">
        <f t="shared" si="54"/>
        <v>0</v>
      </c>
      <c r="F188" s="35">
        <f t="shared" si="54"/>
        <v>4231</v>
      </c>
      <c r="G188" s="35">
        <f t="shared" si="54"/>
        <v>4231</v>
      </c>
      <c r="H188" s="35">
        <f t="shared" si="54"/>
        <v>0</v>
      </c>
      <c r="I188" s="35">
        <f t="shared" si="54"/>
        <v>0</v>
      </c>
      <c r="J188" s="35">
        <f t="shared" si="54"/>
        <v>0</v>
      </c>
    </row>
    <row r="189" spans="1:10" ht="13.5" customHeight="1">
      <c r="A189" s="55"/>
      <c r="B189" s="58">
        <v>700</v>
      </c>
      <c r="C189" s="61" t="s">
        <v>190</v>
      </c>
      <c r="D189" s="17">
        <v>0</v>
      </c>
      <c r="E189" s="17">
        <v>0</v>
      </c>
      <c r="F189" s="17">
        <v>4231</v>
      </c>
      <c r="G189" s="17">
        <v>4231</v>
      </c>
      <c r="H189" s="17">
        <v>0</v>
      </c>
      <c r="I189" s="17">
        <v>0</v>
      </c>
      <c r="J189" s="17">
        <v>0</v>
      </c>
    </row>
    <row r="190" spans="1:10" ht="13.5" customHeight="1">
      <c r="A190" s="55"/>
      <c r="B190" s="58"/>
      <c r="C190" s="61"/>
      <c r="D190" s="17"/>
      <c r="E190" s="17"/>
      <c r="F190" s="17"/>
      <c r="G190" s="17"/>
      <c r="H190" s="17"/>
      <c r="I190" s="17"/>
      <c r="J190" s="17"/>
    </row>
    <row r="191" spans="1:10" ht="13.5" customHeight="1">
      <c r="A191" s="163" t="s">
        <v>191</v>
      </c>
      <c r="B191" s="143"/>
      <c r="C191" s="143"/>
      <c r="D191" s="35">
        <f>SUM(D192:D194)</f>
        <v>0</v>
      </c>
      <c r="E191" s="35">
        <f aca="true" t="shared" si="55" ref="E191:J191">SUM(E192:E194)</f>
        <v>0</v>
      </c>
      <c r="F191" s="35">
        <f t="shared" si="55"/>
        <v>1226</v>
      </c>
      <c r="G191" s="35">
        <f t="shared" si="55"/>
        <v>4226</v>
      </c>
      <c r="H191" s="35">
        <f t="shared" si="55"/>
        <v>0</v>
      </c>
      <c r="I191" s="35">
        <f t="shared" si="55"/>
        <v>0</v>
      </c>
      <c r="J191" s="35">
        <f t="shared" si="55"/>
        <v>0</v>
      </c>
    </row>
    <row r="192" spans="1:10" ht="13.5" customHeight="1">
      <c r="A192" s="50"/>
      <c r="B192" s="54">
        <v>700</v>
      </c>
      <c r="C192" s="52" t="s">
        <v>194</v>
      </c>
      <c r="D192" s="106"/>
      <c r="E192" s="106"/>
      <c r="F192" s="106">
        <v>1226</v>
      </c>
      <c r="G192" s="106">
        <v>1226</v>
      </c>
      <c r="H192" s="106"/>
      <c r="I192" s="106"/>
      <c r="J192" s="106"/>
    </row>
    <row r="193" spans="1:10" ht="13.5" customHeight="1">
      <c r="A193" s="50"/>
      <c r="B193" s="54"/>
      <c r="C193" s="52" t="s">
        <v>195</v>
      </c>
      <c r="D193" s="106"/>
      <c r="E193" s="106"/>
      <c r="F193" s="106"/>
      <c r="G193" s="106">
        <v>3000</v>
      </c>
      <c r="H193" s="106"/>
      <c r="I193" s="106"/>
      <c r="J193" s="106"/>
    </row>
    <row r="194" spans="1:10" ht="13.5" customHeight="1">
      <c r="A194" s="50"/>
      <c r="B194" s="54"/>
      <c r="C194" s="52"/>
      <c r="D194" s="106"/>
      <c r="E194" s="106"/>
      <c r="F194" s="106"/>
      <c r="G194" s="106"/>
      <c r="H194" s="106"/>
      <c r="I194" s="106"/>
      <c r="J194" s="106"/>
    </row>
    <row r="195" spans="1:10" ht="13.5" customHeight="1">
      <c r="A195" s="164" t="s">
        <v>93</v>
      </c>
      <c r="B195" s="143"/>
      <c r="C195" s="143"/>
      <c r="D195" s="35">
        <f>SUM(D196:D199)</f>
        <v>7672</v>
      </c>
      <c r="E195" s="35">
        <f aca="true" t="shared" si="56" ref="E195:J195">SUM(E196:E199)</f>
        <v>15312</v>
      </c>
      <c r="F195" s="35">
        <f t="shared" si="56"/>
        <v>0</v>
      </c>
      <c r="G195" s="35">
        <f t="shared" si="56"/>
        <v>0</v>
      </c>
      <c r="H195" s="35">
        <f t="shared" si="56"/>
        <v>4000</v>
      </c>
      <c r="I195" s="35">
        <f t="shared" si="56"/>
        <v>0</v>
      </c>
      <c r="J195" s="35">
        <f t="shared" si="56"/>
        <v>0</v>
      </c>
    </row>
    <row r="196" spans="1:10" ht="13.5" customHeight="1">
      <c r="A196" s="50"/>
      <c r="B196" s="54">
        <v>700</v>
      </c>
      <c r="C196" s="52" t="s">
        <v>174</v>
      </c>
      <c r="D196" s="106"/>
      <c r="E196" s="106">
        <v>15312</v>
      </c>
      <c r="F196" s="106"/>
      <c r="G196" s="106"/>
      <c r="H196" s="106"/>
      <c r="I196" s="106"/>
      <c r="J196" s="106"/>
    </row>
    <row r="197" spans="1:10" ht="13.5" customHeight="1">
      <c r="A197" s="50"/>
      <c r="B197" s="54"/>
      <c r="C197" s="52" t="s">
        <v>192</v>
      </c>
      <c r="D197" s="106">
        <v>7672</v>
      </c>
      <c r="E197" s="106"/>
      <c r="F197" s="106">
        <v>0</v>
      </c>
      <c r="G197" s="106"/>
      <c r="H197" s="106">
        <v>0</v>
      </c>
      <c r="I197" s="106">
        <v>0</v>
      </c>
      <c r="J197" s="106">
        <v>0</v>
      </c>
    </row>
    <row r="198" spans="1:10" ht="13.5" customHeight="1">
      <c r="A198" s="50"/>
      <c r="B198" s="54"/>
      <c r="C198" s="52" t="s">
        <v>214</v>
      </c>
      <c r="D198" s="106"/>
      <c r="E198" s="106"/>
      <c r="F198" s="106"/>
      <c r="G198" s="106"/>
      <c r="H198" s="106">
        <v>4000</v>
      </c>
      <c r="I198" s="106"/>
      <c r="J198" s="106"/>
    </row>
    <row r="199" spans="1:10" ht="13.5" customHeight="1">
      <c r="A199" s="50"/>
      <c r="B199" s="54"/>
      <c r="C199" s="52"/>
      <c r="D199" s="106"/>
      <c r="E199" s="106"/>
      <c r="F199" s="106"/>
      <c r="G199" s="106"/>
      <c r="H199" s="106"/>
      <c r="I199" s="106"/>
      <c r="J199" s="106"/>
    </row>
    <row r="200" spans="1:10" ht="13.5" customHeight="1">
      <c r="A200" s="178" t="s">
        <v>139</v>
      </c>
      <c r="B200" s="179"/>
      <c r="C200" s="179"/>
      <c r="D200" s="114">
        <f>SUM(D201:D204)</f>
        <v>1083</v>
      </c>
      <c r="E200" s="114">
        <f aca="true" t="shared" si="57" ref="E200:J200">SUM(E201:E204)</f>
        <v>0</v>
      </c>
      <c r="F200" s="114">
        <f t="shared" si="57"/>
        <v>3000</v>
      </c>
      <c r="G200" s="114">
        <f t="shared" si="57"/>
        <v>456</v>
      </c>
      <c r="H200" s="114">
        <f t="shared" si="57"/>
        <v>3000</v>
      </c>
      <c r="I200" s="114">
        <f t="shared" si="57"/>
        <v>0</v>
      </c>
      <c r="J200" s="114">
        <f t="shared" si="57"/>
        <v>0</v>
      </c>
    </row>
    <row r="201" spans="1:10" ht="13.5" customHeight="1">
      <c r="A201" s="50"/>
      <c r="B201" s="54">
        <v>700</v>
      </c>
      <c r="C201" s="52" t="s">
        <v>140</v>
      </c>
      <c r="D201" s="106">
        <v>1083</v>
      </c>
      <c r="E201" s="106"/>
      <c r="F201" s="106"/>
      <c r="G201" s="106"/>
      <c r="H201" s="106"/>
      <c r="I201" s="106"/>
      <c r="J201" s="106"/>
    </row>
    <row r="202" spans="1:10" ht="13.5" customHeight="1">
      <c r="A202" s="50"/>
      <c r="B202" s="54"/>
      <c r="C202" s="52" t="s">
        <v>206</v>
      </c>
      <c r="D202" s="106"/>
      <c r="E202" s="106"/>
      <c r="F202" s="106">
        <v>3000</v>
      </c>
      <c r="G202" s="106">
        <v>456</v>
      </c>
      <c r="H202" s="106"/>
      <c r="I202" s="106"/>
      <c r="J202" s="106"/>
    </row>
    <row r="203" spans="1:10" ht="13.5" customHeight="1">
      <c r="A203" s="50"/>
      <c r="B203" s="54"/>
      <c r="C203" s="52" t="s">
        <v>214</v>
      </c>
      <c r="D203" s="106"/>
      <c r="E203" s="106"/>
      <c r="F203" s="106"/>
      <c r="G203" s="106"/>
      <c r="H203" s="106">
        <v>3000</v>
      </c>
      <c r="I203" s="106"/>
      <c r="J203" s="106"/>
    </row>
    <row r="204" spans="1:10" ht="13.5" customHeight="1">
      <c r="A204" s="50"/>
      <c r="B204" s="54"/>
      <c r="C204" s="52"/>
      <c r="D204" s="106"/>
      <c r="E204" s="106"/>
      <c r="F204" s="106"/>
      <c r="G204" s="106"/>
      <c r="H204" s="106"/>
      <c r="I204" s="106"/>
      <c r="J204" s="106"/>
    </row>
    <row r="205" spans="1:10" ht="13.5" customHeight="1">
      <c r="A205" s="164" t="s">
        <v>135</v>
      </c>
      <c r="B205" s="174"/>
      <c r="C205" s="174"/>
      <c r="D205" s="35">
        <f>SUM(D206:D210)</f>
        <v>7072</v>
      </c>
      <c r="E205" s="35">
        <f aca="true" t="shared" si="58" ref="E205:J205">SUM(E206:E210)</f>
        <v>115935</v>
      </c>
      <c r="F205" s="35">
        <f t="shared" si="58"/>
        <v>30413</v>
      </c>
      <c r="G205" s="35">
        <f t="shared" si="58"/>
        <v>18655</v>
      </c>
      <c r="H205" s="35">
        <f t="shared" si="58"/>
        <v>0</v>
      </c>
      <c r="I205" s="35">
        <f t="shared" si="58"/>
        <v>0</v>
      </c>
      <c r="J205" s="35">
        <f t="shared" si="58"/>
        <v>0</v>
      </c>
    </row>
    <row r="206" spans="1:10" ht="13.5" customHeight="1">
      <c r="A206" s="50"/>
      <c r="B206" s="54">
        <v>700</v>
      </c>
      <c r="C206" s="52" t="s">
        <v>175</v>
      </c>
      <c r="D206" s="106">
        <v>7072</v>
      </c>
      <c r="E206" s="106">
        <v>115935</v>
      </c>
      <c r="F206" s="106"/>
      <c r="G206" s="106"/>
      <c r="H206" s="106"/>
      <c r="I206" s="106"/>
      <c r="J206" s="106"/>
    </row>
    <row r="207" spans="1:10" ht="13.5" customHeight="1">
      <c r="A207" s="50"/>
      <c r="B207" s="54"/>
      <c r="C207" s="52" t="s">
        <v>113</v>
      </c>
      <c r="D207" s="106"/>
      <c r="E207" s="106"/>
      <c r="F207" s="106"/>
      <c r="G207" s="106">
        <v>3420</v>
      </c>
      <c r="H207" s="106"/>
      <c r="I207" s="106"/>
      <c r="J207" s="106"/>
    </row>
    <row r="208" spans="1:10" ht="13.5" customHeight="1">
      <c r="A208" s="50"/>
      <c r="B208" s="54"/>
      <c r="C208" s="52" t="s">
        <v>196</v>
      </c>
      <c r="D208" s="106"/>
      <c r="E208" s="106"/>
      <c r="F208" s="106">
        <v>15350</v>
      </c>
      <c r="G208" s="106">
        <v>15235</v>
      </c>
      <c r="H208" s="106"/>
      <c r="I208" s="106"/>
      <c r="J208" s="106"/>
    </row>
    <row r="209" spans="1:10" ht="13.5" customHeight="1">
      <c r="A209" s="50"/>
      <c r="B209" s="54"/>
      <c r="C209" s="52" t="s">
        <v>207</v>
      </c>
      <c r="D209" s="106"/>
      <c r="E209" s="106"/>
      <c r="F209" s="106">
        <v>15063</v>
      </c>
      <c r="G209" s="106"/>
      <c r="H209" s="106"/>
      <c r="I209" s="106"/>
      <c r="J209" s="106"/>
    </row>
    <row r="210" spans="1:10" ht="13.5" customHeight="1">
      <c r="A210" s="50"/>
      <c r="B210" s="54"/>
      <c r="C210" s="52"/>
      <c r="D210" s="106"/>
      <c r="E210" s="106"/>
      <c r="F210" s="106"/>
      <c r="G210" s="106"/>
      <c r="H210" s="106"/>
      <c r="I210" s="106"/>
      <c r="J210" s="106"/>
    </row>
    <row r="211" spans="1:10" ht="13.5" customHeight="1">
      <c r="A211" s="164" t="s">
        <v>193</v>
      </c>
      <c r="B211" s="143"/>
      <c r="C211" s="143"/>
      <c r="D211" s="35">
        <f aca="true" t="shared" si="59" ref="D211:J211">SUM(D212:D214)</f>
        <v>0</v>
      </c>
      <c r="E211" s="35">
        <f t="shared" si="59"/>
        <v>3834</v>
      </c>
      <c r="F211" s="35">
        <f t="shared" si="59"/>
        <v>0</v>
      </c>
      <c r="G211" s="35">
        <f t="shared" si="59"/>
        <v>9690</v>
      </c>
      <c r="H211" s="35">
        <f t="shared" si="59"/>
        <v>0</v>
      </c>
      <c r="I211" s="35">
        <f t="shared" si="59"/>
        <v>0</v>
      </c>
      <c r="J211" s="35">
        <f t="shared" si="59"/>
        <v>0</v>
      </c>
    </row>
    <row r="212" spans="1:10" ht="13.5" customHeight="1">
      <c r="A212" s="50"/>
      <c r="B212" s="54">
        <v>700</v>
      </c>
      <c r="C212" s="52" t="s">
        <v>94</v>
      </c>
      <c r="D212" s="106"/>
      <c r="E212" s="106">
        <v>3834</v>
      </c>
      <c r="F212" s="106"/>
      <c r="G212" s="106"/>
      <c r="H212" s="106"/>
      <c r="I212" s="106"/>
      <c r="J212" s="106"/>
    </row>
    <row r="213" spans="1:10" ht="13.5" customHeight="1">
      <c r="A213" s="50"/>
      <c r="B213" s="54"/>
      <c r="C213" s="52" t="s">
        <v>197</v>
      </c>
      <c r="D213" s="106"/>
      <c r="E213" s="106"/>
      <c r="F213" s="106"/>
      <c r="G213" s="106">
        <v>9690</v>
      </c>
      <c r="H213" s="106"/>
      <c r="I213" s="106"/>
      <c r="J213" s="106"/>
    </row>
    <row r="214" spans="1:10" ht="13.5" customHeight="1">
      <c r="A214" s="50"/>
      <c r="B214" s="54"/>
      <c r="C214" s="52"/>
      <c r="D214" s="106"/>
      <c r="E214" s="106"/>
      <c r="F214" s="106"/>
      <c r="G214" s="106"/>
      <c r="H214" s="106"/>
      <c r="I214" s="106"/>
      <c r="J214" s="106"/>
    </row>
    <row r="215" spans="1:10" ht="18" customHeight="1">
      <c r="A215" s="175" t="s">
        <v>95</v>
      </c>
      <c r="B215" s="176"/>
      <c r="C215" s="176"/>
      <c r="D215" s="115">
        <f>SUM(D175+D182+D188+D191+D195+D205+D211+D200)</f>
        <v>15827</v>
      </c>
      <c r="E215" s="115">
        <f>SUM(E175+E182+E188+E191+E195+E205+E211+E200)</f>
        <v>135971</v>
      </c>
      <c r="F215" s="115">
        <f>SUM(F175+F182+F188+F191+F195+F205+F211+F200)</f>
        <v>172870</v>
      </c>
      <c r="G215" s="115">
        <f>SUM(G175+G182+G188+G191+G195+G205+G211+G200)</f>
        <v>171258</v>
      </c>
      <c r="H215" s="115">
        <f>SUM(H175+H178+H182+H188+H191+H195+H200+H205+H211)</f>
        <v>106000</v>
      </c>
      <c r="I215" s="115">
        <f>SUM(I175+I178+I182+I188+I191+I195+I200+I205+I211)</f>
        <v>0</v>
      </c>
      <c r="J215" s="115">
        <f>SUM(J175+J178+J182+J188+J191+J195+J200+J205+J211)</f>
        <v>0</v>
      </c>
    </row>
    <row r="216" spans="1:10" ht="18" customHeight="1">
      <c r="A216" s="186"/>
      <c r="B216" s="187"/>
      <c r="C216" s="187"/>
      <c r="D216" s="187"/>
      <c r="E216" s="187"/>
      <c r="F216" s="187"/>
      <c r="G216" s="187"/>
      <c r="H216" s="187"/>
      <c r="I216" s="187"/>
      <c r="J216" s="188"/>
    </row>
    <row r="217" spans="1:10" ht="13.5" customHeight="1">
      <c r="A217" s="180" t="s">
        <v>96</v>
      </c>
      <c r="B217" s="181"/>
      <c r="C217" s="181"/>
      <c r="D217" s="116">
        <v>2016</v>
      </c>
      <c r="E217" s="116">
        <v>2017</v>
      </c>
      <c r="F217" s="116">
        <v>2018</v>
      </c>
      <c r="G217" s="116" t="s">
        <v>182</v>
      </c>
      <c r="H217" s="116">
        <v>2019</v>
      </c>
      <c r="I217" s="116">
        <v>2020</v>
      </c>
      <c r="J217" s="116">
        <v>2021</v>
      </c>
    </row>
    <row r="218" spans="1:10" ht="13.5" customHeight="1">
      <c r="A218" s="173" t="s">
        <v>0</v>
      </c>
      <c r="B218" s="137"/>
      <c r="C218" s="137"/>
      <c r="D218" s="117">
        <f aca="true" t="shared" si="60" ref="D218:J218">SUM(D172)</f>
        <v>740718</v>
      </c>
      <c r="E218" s="117">
        <f t="shared" si="60"/>
        <v>822217</v>
      </c>
      <c r="F218" s="117">
        <f t="shared" si="60"/>
        <v>852177</v>
      </c>
      <c r="G218" s="117">
        <f t="shared" si="60"/>
        <v>865760</v>
      </c>
      <c r="H218" s="117">
        <f t="shared" si="60"/>
        <v>848927</v>
      </c>
      <c r="I218" s="117">
        <f t="shared" si="60"/>
        <v>829137</v>
      </c>
      <c r="J218" s="117">
        <f t="shared" si="60"/>
        <v>829137</v>
      </c>
    </row>
    <row r="219" spans="1:10" ht="13.5" customHeight="1">
      <c r="A219" s="173" t="s">
        <v>1</v>
      </c>
      <c r="B219" s="137"/>
      <c r="C219" s="137"/>
      <c r="D219" s="117">
        <f aca="true" t="shared" si="61" ref="D219:J219">SUM(D215)</f>
        <v>15827</v>
      </c>
      <c r="E219" s="117">
        <f t="shared" si="61"/>
        <v>135971</v>
      </c>
      <c r="F219" s="117">
        <f t="shared" si="61"/>
        <v>172870</v>
      </c>
      <c r="G219" s="117">
        <f t="shared" si="61"/>
        <v>171258</v>
      </c>
      <c r="H219" s="117">
        <f t="shared" si="61"/>
        <v>106000</v>
      </c>
      <c r="I219" s="117">
        <f t="shared" si="61"/>
        <v>0</v>
      </c>
      <c r="J219" s="117">
        <f t="shared" si="61"/>
        <v>0</v>
      </c>
    </row>
    <row r="220" spans="1:10" ht="13.5" customHeight="1">
      <c r="A220" s="184" t="s">
        <v>176</v>
      </c>
      <c r="B220" s="137"/>
      <c r="C220" s="137"/>
      <c r="D220" s="118"/>
      <c r="E220" s="118"/>
      <c r="F220" s="118">
        <v>14000</v>
      </c>
      <c r="G220" s="118"/>
      <c r="H220" s="118">
        <v>20000</v>
      </c>
      <c r="I220" s="118">
        <v>14000</v>
      </c>
      <c r="J220" s="118">
        <v>14000</v>
      </c>
    </row>
    <row r="221" spans="1:10" ht="15.75" customHeight="1">
      <c r="A221" s="171" t="s">
        <v>97</v>
      </c>
      <c r="B221" s="172"/>
      <c r="C221" s="172"/>
      <c r="D221" s="119">
        <f aca="true" t="shared" si="62" ref="D221:I221">SUM(D218:D220)</f>
        <v>756545</v>
      </c>
      <c r="E221" s="119">
        <f t="shared" si="62"/>
        <v>958188</v>
      </c>
      <c r="F221" s="119">
        <f t="shared" si="62"/>
        <v>1039047</v>
      </c>
      <c r="G221" s="119">
        <f t="shared" si="62"/>
        <v>1037018</v>
      </c>
      <c r="H221" s="119">
        <f t="shared" si="62"/>
        <v>974927</v>
      </c>
      <c r="I221" s="119">
        <f t="shared" si="62"/>
        <v>843137</v>
      </c>
      <c r="J221" s="119">
        <f>SUM(J218:J220)</f>
        <v>843137</v>
      </c>
    </row>
    <row r="222" spans="1:10" ht="13.5" customHeight="1">
      <c r="A222" s="169"/>
      <c r="B222" s="137"/>
      <c r="C222" s="137"/>
      <c r="D222" s="137"/>
      <c r="E222" s="137"/>
      <c r="F222" s="32"/>
      <c r="G222" s="32"/>
      <c r="H222" s="32"/>
      <c r="I222" s="32"/>
      <c r="J222" s="32"/>
    </row>
    <row r="223" spans="1:10" ht="13.5" customHeight="1">
      <c r="A223" s="173" t="s">
        <v>2</v>
      </c>
      <c r="B223" s="137"/>
      <c r="C223" s="137"/>
      <c r="D223" s="120">
        <f>SUM(Príjmy!C61)</f>
        <v>790073</v>
      </c>
      <c r="E223" s="120">
        <f>SUM(Príjmy!D46)</f>
        <v>846274</v>
      </c>
      <c r="F223" s="120">
        <f>SUM(Príjmy!E61)</f>
        <v>895564</v>
      </c>
      <c r="G223" s="120">
        <f>SUM(Príjmy!F61)</f>
        <v>924943</v>
      </c>
      <c r="H223" s="120">
        <f>SUM(Príjmy!G61)</f>
        <v>905197</v>
      </c>
      <c r="I223" s="120">
        <f>SUM(Príjmy!H61)</f>
        <v>912197</v>
      </c>
      <c r="J223" s="120">
        <f>SUM(Príjmy!I61)</f>
        <v>910797</v>
      </c>
    </row>
    <row r="224" spans="1:10" ht="13.5" customHeight="1">
      <c r="A224" s="173" t="s">
        <v>30</v>
      </c>
      <c r="B224" s="137"/>
      <c r="C224" s="137"/>
      <c r="D224" s="120">
        <f>SUM(Príjmy!C52)</f>
        <v>0</v>
      </c>
      <c r="E224" s="120">
        <v>85000</v>
      </c>
      <c r="F224" s="120">
        <f>SUM(Príjmy!E52)</f>
        <v>14100</v>
      </c>
      <c r="G224" s="120">
        <f>SUM(Príjmy!F52)</f>
        <v>0</v>
      </c>
      <c r="H224" s="120">
        <f>SUM(Príjmy!G52)</f>
        <v>62500</v>
      </c>
      <c r="I224" s="120">
        <f>SUM(Príjmy!H52)</f>
        <v>0</v>
      </c>
      <c r="J224" s="120">
        <f>SUM(Príjmy!I52)</f>
        <v>0</v>
      </c>
    </row>
    <row r="225" spans="1:10" ht="13.5" customHeight="1">
      <c r="A225" s="173" t="s">
        <v>33</v>
      </c>
      <c r="B225" s="137"/>
      <c r="C225" s="137"/>
      <c r="D225" s="120">
        <f>SUM(Príjmy!C59)</f>
        <v>26353</v>
      </c>
      <c r="E225" s="120">
        <f>SUM(Príjmy!D63)</f>
        <v>35736</v>
      </c>
      <c r="F225" s="120">
        <f>SUM(Príjmy!E63)</f>
        <v>157000</v>
      </c>
      <c r="G225" s="120">
        <f>SUM(Príjmy!F63)</f>
        <v>142900</v>
      </c>
      <c r="H225" s="120">
        <v>20000</v>
      </c>
      <c r="I225" s="120">
        <f>SUM(Príjmy!H63)</f>
        <v>0</v>
      </c>
      <c r="J225" s="120">
        <f>SUM(Príjmy!I63)</f>
        <v>0</v>
      </c>
    </row>
    <row r="226" spans="1:10" ht="15.75" customHeight="1">
      <c r="A226" s="171" t="s">
        <v>35</v>
      </c>
      <c r="B226" s="172"/>
      <c r="C226" s="172"/>
      <c r="D226" s="121">
        <f aca="true" t="shared" si="63" ref="D226:I226">SUM(D223:D225)</f>
        <v>816426</v>
      </c>
      <c r="E226" s="121">
        <f t="shared" si="63"/>
        <v>967010</v>
      </c>
      <c r="F226" s="121">
        <f t="shared" si="63"/>
        <v>1066664</v>
      </c>
      <c r="G226" s="121">
        <f t="shared" si="63"/>
        <v>1067843</v>
      </c>
      <c r="H226" s="121">
        <f t="shared" si="63"/>
        <v>987697</v>
      </c>
      <c r="I226" s="121">
        <f t="shared" si="63"/>
        <v>912197</v>
      </c>
      <c r="J226" s="121">
        <f>SUM(J223:J225)</f>
        <v>910797</v>
      </c>
    </row>
    <row r="227" spans="1:10" ht="15.75" customHeight="1">
      <c r="A227" s="180" t="s">
        <v>98</v>
      </c>
      <c r="B227" s="181"/>
      <c r="C227" s="181"/>
      <c r="D227" s="122">
        <f aca="true" t="shared" si="64" ref="D227:I227">D226-D221</f>
        <v>59881</v>
      </c>
      <c r="E227" s="122">
        <f t="shared" si="64"/>
        <v>8822</v>
      </c>
      <c r="F227" s="122">
        <f t="shared" si="64"/>
        <v>27617</v>
      </c>
      <c r="G227" s="122">
        <f t="shared" si="64"/>
        <v>30825</v>
      </c>
      <c r="H227" s="122">
        <f t="shared" si="64"/>
        <v>12770</v>
      </c>
      <c r="I227" s="122">
        <f t="shared" si="64"/>
        <v>69060</v>
      </c>
      <c r="J227" s="122">
        <f>J226-J221</f>
        <v>67660</v>
      </c>
    </row>
    <row r="228" spans="1:7" ht="12.75">
      <c r="A228" s="166"/>
      <c r="B228" s="167"/>
      <c r="C228" s="167"/>
      <c r="D228" s="167"/>
      <c r="E228" s="167"/>
      <c r="F228" s="13"/>
      <c r="G228" s="13"/>
    </row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</sheetData>
  <sheetProtection/>
  <mergeCells count="49">
    <mergeCell ref="A175:C175"/>
    <mergeCell ref="A218:C218"/>
    <mergeCell ref="A216:J216"/>
    <mergeCell ref="A227:C227"/>
    <mergeCell ref="A220:C220"/>
    <mergeCell ref="A221:C221"/>
    <mergeCell ref="A223:C223"/>
    <mergeCell ref="A224:C224"/>
    <mergeCell ref="A219:C219"/>
    <mergeCell ref="A226:C226"/>
    <mergeCell ref="A225:C225"/>
    <mergeCell ref="A205:C205"/>
    <mergeCell ref="A211:C211"/>
    <mergeCell ref="A215:C215"/>
    <mergeCell ref="A173:I173"/>
    <mergeCell ref="A200:C200"/>
    <mergeCell ref="A195:C195"/>
    <mergeCell ref="A217:C217"/>
    <mergeCell ref="A174:C174"/>
    <mergeCell ref="A228:E228"/>
    <mergeCell ref="A2:C2"/>
    <mergeCell ref="A58:C58"/>
    <mergeCell ref="A64:C64"/>
    <mergeCell ref="A67:C67"/>
    <mergeCell ref="A72:C72"/>
    <mergeCell ref="A188:C188"/>
    <mergeCell ref="A87:C87"/>
    <mergeCell ref="A222:E222"/>
    <mergeCell ref="A164:C164"/>
    <mergeCell ref="A97:C97"/>
    <mergeCell ref="A101:C101"/>
    <mergeCell ref="A161:C161"/>
    <mergeCell ref="A191:C191"/>
    <mergeCell ref="A123:C123"/>
    <mergeCell ref="A127:C127"/>
    <mergeCell ref="A117:C117"/>
    <mergeCell ref="A182:C182"/>
    <mergeCell ref="A167:C167"/>
    <mergeCell ref="A172:C172"/>
    <mergeCell ref="A178:C178"/>
    <mergeCell ref="D23:D24"/>
    <mergeCell ref="E23:E24"/>
    <mergeCell ref="A155:C155"/>
    <mergeCell ref="A158:C158"/>
    <mergeCell ref="A1:C1"/>
    <mergeCell ref="A138:C138"/>
    <mergeCell ref="A149:C149"/>
    <mergeCell ref="A152:C152"/>
    <mergeCell ref="A93:C93"/>
  </mergeCells>
  <printOptions horizontalCentered="1"/>
  <pageMargins left="0.2362204724409449" right="0.2362204724409449" top="1.2598425196850394" bottom="0.7480314960629921" header="0.31496062992125984" footer="0.31496062992125984"/>
  <pageSetup fitToHeight="0" horizontalDpi="600" verticalDpi="600" orientation="portrait" paperSize="9" scale="85" r:id="rId2"/>
  <headerFooter>
    <oddHeader>&amp;C&amp;"Arial CE,Tučné"  ROZPOČET 
NA ROKY 2019 - 2021&amp;"Arial CE,Normálne"
</oddHeader>
    <oddFooter>&amp;L&amp;P&amp;R&amp;D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REMŠÍK Milan</cp:lastModifiedBy>
  <cp:lastPrinted>2018-12-07T10:30:25Z</cp:lastPrinted>
  <dcterms:created xsi:type="dcterms:W3CDTF">1997-01-24T11:07:25Z</dcterms:created>
  <dcterms:modified xsi:type="dcterms:W3CDTF">2018-12-07T10:30:50Z</dcterms:modified>
  <cp:category/>
  <cp:version/>
  <cp:contentType/>
  <cp:contentStatus/>
</cp:coreProperties>
</file>