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2" firstSheet="1" activeTab="4"/>
  </bookViews>
  <sheets>
    <sheet name="Rozpočet a čerpanie rozpočtu v " sheetId="1" r:id="rId1"/>
    <sheet name="Rozbor HV podľa stredísk" sheetId="2" r:id="rId2"/>
    <sheet name="Skutočnosť 2017_2019" sheetId="3" r:id="rId3"/>
    <sheet name="Stav pohľadávok " sheetId="4" r:id="rId4"/>
    <sheet name="Stav záväzkov" sheetId="5" r:id="rId5"/>
    <sheet name="Použitie fondov" sheetId="6" r:id="rId6"/>
  </sheets>
  <definedNames>
    <definedName name="Excel_BuiltIn_Print_Titles_1">'Rozpočet a čerpanie rozpočtu v '!$A$5:$IU$7</definedName>
    <definedName name="Excel_BuiltIn_Print_Titles_2" localSheetId="2">'Skutočnosť 2017_2019'!$A$5:$IR$7</definedName>
    <definedName name="Excel_BuiltIn_Print_Titles_2">'Rozbor HV podľa stredísk'!$A$5:$IT$7</definedName>
    <definedName name="Excel_BuiltIn_Print_Titles_5">#REF!</definedName>
    <definedName name="Excel_BuiltIn_Print_Titles_7">#REF!</definedName>
  </definedNames>
  <calcPr fullCalcOnLoad="1"/>
</workbook>
</file>

<file path=xl/sharedStrings.xml><?xml version="1.0" encoding="utf-8"?>
<sst xmlns="http://schemas.openxmlformats.org/spreadsheetml/2006/main" count="419" uniqueCount="175">
  <si>
    <t>príloha č. II (1)</t>
  </si>
  <si>
    <t xml:space="preserve">Ukazovateľ </t>
  </si>
  <si>
    <t>Druh nákladov / výnosov</t>
  </si>
  <si>
    <t>Plnenie rozpočtu v %</t>
  </si>
  <si>
    <t>Celkom v €</t>
  </si>
  <si>
    <t>Z toho financov. transf. od zriaďovateľa</t>
  </si>
  <si>
    <t xml:space="preserve">Celkom v € </t>
  </si>
  <si>
    <t>Celkom %</t>
  </si>
  <si>
    <t>a</t>
  </si>
  <si>
    <t>b</t>
  </si>
  <si>
    <t>c</t>
  </si>
  <si>
    <t>d</t>
  </si>
  <si>
    <t>e</t>
  </si>
  <si>
    <t>f</t>
  </si>
  <si>
    <t>g</t>
  </si>
  <si>
    <t>h</t>
  </si>
  <si>
    <t xml:space="preserve">Výnosy z hlavnej činnosti organizácie celkom </t>
  </si>
  <si>
    <t xml:space="preserve">z toho : </t>
  </si>
  <si>
    <t>Tržby za vlastné výkony a tovar</t>
  </si>
  <si>
    <t>z toho : tržby za vlastné výrobky</t>
  </si>
  <si>
    <t>tržby z predaja služieb</t>
  </si>
  <si>
    <t xml:space="preserve">tržby predaný za tovar </t>
  </si>
  <si>
    <t>Ostatné výnosy</t>
  </si>
  <si>
    <t xml:space="preserve">z toho : zmluvné pokuty a penále </t>
  </si>
  <si>
    <t xml:space="preserve">ostatné pokuty a penále </t>
  </si>
  <si>
    <t>úroky</t>
  </si>
  <si>
    <t xml:space="preserve">iné ostatné výnosy </t>
  </si>
  <si>
    <t xml:space="preserve">Tržby z predaja majetku, rezervy, časové rozlíšenie a opravné položky </t>
  </si>
  <si>
    <t>z toho : tržby z predaja dlhodobého nehmot. a hmot. majetku</t>
  </si>
  <si>
    <t xml:space="preserve">tržby z predaja materiálu </t>
  </si>
  <si>
    <t xml:space="preserve">výnosy z prenájmu majetku </t>
  </si>
  <si>
    <t xml:space="preserve">Prijaté príspevky </t>
  </si>
  <si>
    <t xml:space="preserve">z toho : prijaté príspevky od organizačných zložiek </t>
  </si>
  <si>
    <t xml:space="preserve">prijaté príspevky od iných organizácií </t>
  </si>
  <si>
    <t>prijaté príspevky od fyzických osôb</t>
  </si>
  <si>
    <t xml:space="preserve">prijaté členské príspevky </t>
  </si>
  <si>
    <t xml:space="preserve">príspevky z podielu zaplatenej dane </t>
  </si>
  <si>
    <t xml:space="preserve">Prevádzkové dotácie </t>
  </si>
  <si>
    <t xml:space="preserve">z toho : dotácie </t>
  </si>
  <si>
    <t>Mesto Handlová</t>
  </si>
  <si>
    <t>UPSVaR</t>
  </si>
  <si>
    <t xml:space="preserve">Náklady na hlavnú činnosť organizácie celkom </t>
  </si>
  <si>
    <t>z toho :</t>
  </si>
  <si>
    <t xml:space="preserve">Spotrebované nákupy </t>
  </si>
  <si>
    <t>z toho : spotreba materiálu</t>
  </si>
  <si>
    <t>spotreba energie</t>
  </si>
  <si>
    <t>z toho : spotreba elektrickej energie</t>
  </si>
  <si>
    <t xml:space="preserve">spotreba vody </t>
  </si>
  <si>
    <t>spotreba tepelnej energie (kúrenie, plyn)</t>
  </si>
  <si>
    <t xml:space="preserve">predaný tovar </t>
  </si>
  <si>
    <t xml:space="preserve">Služby </t>
  </si>
  <si>
    <t>z toho : opravy a udržiavanie</t>
  </si>
  <si>
    <t xml:space="preserve">cestovné </t>
  </si>
  <si>
    <t xml:space="preserve">náklady na reprezentáciu </t>
  </si>
  <si>
    <t>ostatné služby</t>
  </si>
  <si>
    <t>účtovníctvo, poradenstvo, audit</t>
  </si>
  <si>
    <t>BOZPO, PO</t>
  </si>
  <si>
    <t xml:space="preserve">nájomné </t>
  </si>
  <si>
    <t xml:space="preserve">Osobné náklady </t>
  </si>
  <si>
    <t xml:space="preserve">z toho : mzdové náklady </t>
  </si>
  <si>
    <t xml:space="preserve">zákonné soc. poistenie a zdravotné poistenie, ostatné sociálne poistenie  </t>
  </si>
  <si>
    <t>524, 525</t>
  </si>
  <si>
    <t xml:space="preserve">zákonné sociálne náklady, ostatné sociálne náklady </t>
  </si>
  <si>
    <t>527, 528</t>
  </si>
  <si>
    <t xml:space="preserve">Dane a poplatky </t>
  </si>
  <si>
    <t>z toho : z motorových vozidiel</t>
  </si>
  <si>
    <t xml:space="preserve">daň z nehnuteľnosti </t>
  </si>
  <si>
    <t xml:space="preserve">ostatné dane a poplatky </t>
  </si>
  <si>
    <t xml:space="preserve">Ostatné náklady </t>
  </si>
  <si>
    <t>ostatné pokuty a penále</t>
  </si>
  <si>
    <t xml:space="preserve">odpísanie pohľadávky </t>
  </si>
  <si>
    <t>kurzové straty</t>
  </si>
  <si>
    <t>osobitné náklady</t>
  </si>
  <si>
    <t>iné ostatné náklady</t>
  </si>
  <si>
    <t>Odpisy, predaný majetok, rezervy ....</t>
  </si>
  <si>
    <t>z toho : odpisy dlhodobého nehmotného a hmotného majetku</t>
  </si>
  <si>
    <t>tvorba fondov</t>
  </si>
  <si>
    <t xml:space="preserve"> </t>
  </si>
  <si>
    <t xml:space="preserve">tvorba a zúčtovanie opravných položiek </t>
  </si>
  <si>
    <t xml:space="preserve">tvorba a zúčtovanie zákonných opravných položiek </t>
  </si>
  <si>
    <t xml:space="preserve">Poskytnuté príspevky </t>
  </si>
  <si>
    <t xml:space="preserve">Daň z príjmov </t>
  </si>
  <si>
    <t>z toho : daň z príjmov</t>
  </si>
  <si>
    <t xml:space="preserve">dodatočné odvody dane z príjmov </t>
  </si>
  <si>
    <t xml:space="preserve">Hospodársky výsledok </t>
  </si>
  <si>
    <t>Odvody spolu</t>
  </si>
  <si>
    <t xml:space="preserve">z toho : odvod z činnosti </t>
  </si>
  <si>
    <t xml:space="preserve">Vypracoval (meno, dátum, podpis ) :    </t>
  </si>
  <si>
    <t>Jančíková Doris</t>
  </si>
  <si>
    <t>príloha č. II (2) NO</t>
  </si>
  <si>
    <t>Hlavná činnosť</t>
  </si>
  <si>
    <t>Vedľajšia činnosť</t>
  </si>
  <si>
    <t>Stredisko</t>
  </si>
  <si>
    <t>Spolu v €</t>
  </si>
  <si>
    <t xml:space="preserve">Výnosy </t>
  </si>
  <si>
    <t>Náklady</t>
  </si>
  <si>
    <t>Predaný materiál</t>
  </si>
  <si>
    <t>Zisk/strata</t>
  </si>
  <si>
    <t xml:space="preserve">Vypracoval (meno, dátum, podpis ) : </t>
  </si>
  <si>
    <t xml:space="preserve">Jančíková Doris      </t>
  </si>
  <si>
    <t>Nezisková organizácia, rozpočtová organizácie: ASTERION, n.o.</t>
  </si>
  <si>
    <t>príloha č. II (5) NO + RO</t>
  </si>
  <si>
    <t>Subjekt *)</t>
  </si>
  <si>
    <t>z toho : **)</t>
  </si>
  <si>
    <t xml:space="preserve">úhrada k </t>
  </si>
  <si>
    <t xml:space="preserve">pohľ. bežného roka </t>
  </si>
  <si>
    <t>po lehote splat.</t>
  </si>
  <si>
    <t xml:space="preserve">Spoločnosť Joga </t>
  </si>
  <si>
    <t>Spolu : ***)</t>
  </si>
  <si>
    <t xml:space="preserve">Pozn. : </t>
  </si>
  <si>
    <t>*) organizácia uvedie subjekty alebo skupiny subjektov</t>
  </si>
  <si>
    <t>**) zo stĺpca 2</t>
  </si>
  <si>
    <t>***) musí súhlasiť so stavom vedeným v účtovníctve</t>
  </si>
  <si>
    <t>Vypracoval (meno, dátum, podpis ) : Doris Jančíková</t>
  </si>
  <si>
    <t xml:space="preserve">záv. bežného roka </t>
  </si>
  <si>
    <t>Q-Zet s.r.o.</t>
  </si>
  <si>
    <t>JoRis, spol s r.o.</t>
  </si>
  <si>
    <t>príloha č. II (3) NO + RO</t>
  </si>
  <si>
    <t>FOND</t>
  </si>
  <si>
    <t>Použitie fondu</t>
  </si>
  <si>
    <t>Plán – tvorba</t>
  </si>
  <si>
    <t>Skutoč. - tvorba</t>
  </si>
  <si>
    <t>Plán – čerpanie</t>
  </si>
  <si>
    <t>Skutoč. - čerpanie</t>
  </si>
  <si>
    <t>Fond reprodukcie</t>
  </si>
  <si>
    <t>Sociálny fond</t>
  </si>
  <si>
    <t>BJ Fit s.r.o.</t>
  </si>
  <si>
    <t>upratovacie  práce, revízie</t>
  </si>
  <si>
    <t>Orange Slovensko, a.s.</t>
  </si>
  <si>
    <t>Mgr.Michal Sekereš-People</t>
  </si>
  <si>
    <t>Slovak Telekom, a.s.</t>
  </si>
  <si>
    <t>KONE s.r.o.</t>
  </si>
  <si>
    <t>O2 Slovakia, s.r.o.</t>
  </si>
  <si>
    <t>TEVOS</t>
  </si>
  <si>
    <t>SEDOSA, s.r.o.</t>
  </si>
  <si>
    <t>Mestský basketbalový klub</t>
  </si>
  <si>
    <t>z toho : telefón, internet, web služby</t>
  </si>
  <si>
    <t>platby za odpísané pohľadávky - Kraslav s.r.o.</t>
  </si>
  <si>
    <t>reklama, inzercia a rôzne drobné služby</t>
  </si>
  <si>
    <t>platby za odpísané pohľadávky - Kraslav, s.r.o.</t>
  </si>
  <si>
    <t>Fondy tvorené zo zisku</t>
  </si>
  <si>
    <t>UNIMAT spol. s.r.o.</t>
  </si>
  <si>
    <t>Handlovský banícky spolok</t>
  </si>
  <si>
    <t>Miroslav Fazika</t>
  </si>
  <si>
    <t>Stredoslovenská energetika</t>
  </si>
  <si>
    <t>Slovenský plynáren.priemysel</t>
  </si>
  <si>
    <t>reklama, inzercia, rôzne drobné služby</t>
  </si>
  <si>
    <t>Počiatočný stav k 1.1.2019</t>
  </si>
  <si>
    <t>Stav k 1.1.2019 v €</t>
  </si>
  <si>
    <t>Stav k 1.1.2019</t>
  </si>
  <si>
    <t>Ing.Ingrid Švecová</t>
  </si>
  <si>
    <t>Schválený rozpočet na rok 2019 v  €</t>
  </si>
  <si>
    <t>Schválený rozpočet na rok 2019 v €</t>
  </si>
  <si>
    <r>
      <t xml:space="preserve">Výsledky hospodárenia </t>
    </r>
    <r>
      <rPr>
        <b/>
        <i/>
        <u val="single"/>
        <sz val="15"/>
        <rFont val="Arial"/>
        <family val="2"/>
      </rPr>
      <t>z hlavnej činnosti k 31.12.2019</t>
    </r>
    <r>
      <rPr>
        <b/>
        <sz val="15"/>
        <rFont val="Arial"/>
        <family val="2"/>
      </rPr>
      <t xml:space="preserve"> v €</t>
    </r>
  </si>
  <si>
    <t>Skutočnosť  za sledované obdobie k 31.12.2019</t>
  </si>
  <si>
    <r>
      <t xml:space="preserve">Rozbor hospodárskych výsledkov </t>
    </r>
    <r>
      <rPr>
        <b/>
        <i/>
        <u val="single"/>
        <sz val="16"/>
        <rFont val="Arial"/>
        <family val="2"/>
      </rPr>
      <t>podľa stredísk</t>
    </r>
    <r>
      <rPr>
        <b/>
        <sz val="16"/>
        <rFont val="Arial"/>
        <family val="2"/>
      </rPr>
      <t xml:space="preserve">   za  ASTERION, n.o. v €  k 31.12.2019</t>
    </r>
  </si>
  <si>
    <t>Skutočnosť k 31.12.2019</t>
  </si>
  <si>
    <t>upratovacie práce</t>
  </si>
  <si>
    <t>Stav pohľadávok organizácie k 31.12.2019 v €</t>
  </si>
  <si>
    <t>Stav k  31.12.2019 v  €</t>
  </si>
  <si>
    <t>Daniela Maruniaková</t>
  </si>
  <si>
    <t>Stav záväzkov organizácie k 31.12.2019 v €</t>
  </si>
  <si>
    <t>Adris, s.r.o.</t>
  </si>
  <si>
    <t>Ján Meliško - MeliTech</t>
  </si>
  <si>
    <t xml:space="preserve">Tvorba a použitie finančných fondov organizácie k 31.12.2019  v € </t>
  </si>
  <si>
    <t>zostatok k 31.12.2019</t>
  </si>
  <si>
    <t>Výsledky hospodárenia za roky 2017, 2018, 2019</t>
  </si>
  <si>
    <t>Rok 2017</t>
  </si>
  <si>
    <t>Rok 2018</t>
  </si>
  <si>
    <t>Rok 2019</t>
  </si>
  <si>
    <t>Prehľad po rokoch</t>
  </si>
  <si>
    <t>Nezisková organizácia : ASTERION, n.o.</t>
  </si>
  <si>
    <t xml:space="preserve">Nezisková organizácia: ASTERION, n.o. </t>
  </si>
  <si>
    <t>Nezisková organizácia: ASTERION, n.o.</t>
  </si>
  <si>
    <t>uhradené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</si>
</sst>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  <numFmt numFmtId="173" formatCode="_-* #,##0\ _S_k_-;\-* #,##0\ _S_k_-;_-* &quot;- &quot;_S_k_-;_-@_-"/>
    <numFmt numFmtId="174" formatCode="dd/mm/yyyy"/>
    <numFmt numFmtId="175" formatCode="_-[$€-2]\ * #,##0.00_-;\-[$€-2]\ * #,##0.00_-;_-[$€-2]\ * \-??_-;_-@_-"/>
    <numFmt numFmtId="176" formatCode="#,##0.00_ ;\-#,##0.00\ "/>
    <numFmt numFmtId="177" formatCode="[$-41B]d\.\ mmmm\ yyyy"/>
    <numFmt numFmtId="178" formatCode="0.0"/>
    <numFmt numFmtId="179" formatCode="#,##0.0"/>
  </numFmts>
  <fonts count="53">
    <font>
      <sz val="10"/>
      <name val="Arial"/>
      <family val="2"/>
    </font>
    <font>
      <b/>
      <sz val="12"/>
      <color indexed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i/>
      <u val="single"/>
      <sz val="15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7" fillId="35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right" wrapText="1"/>
    </xf>
    <xf numFmtId="0" fontId="10" fillId="34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4" fontId="9" fillId="37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3" fontId="0" fillId="0" borderId="0" xfId="0" applyNumberFormat="1" applyAlignment="1">
      <alignment horizontal="center"/>
    </xf>
    <xf numFmtId="173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73" fontId="1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/>
    </xf>
    <xf numFmtId="0" fontId="9" fillId="39" borderId="10" xfId="0" applyFont="1" applyFill="1" applyBorder="1" applyAlignment="1">
      <alignment horizontal="left" vertical="center" wrapText="1"/>
    </xf>
    <xf numFmtId="3" fontId="9" fillId="39" borderId="10" xfId="0" applyNumberFormat="1" applyFont="1" applyFill="1" applyBorder="1" applyAlignment="1">
      <alignment horizontal="center"/>
    </xf>
    <xf numFmtId="2" fontId="9" fillId="39" borderId="10" xfId="0" applyNumberFormat="1" applyFont="1" applyFill="1" applyBorder="1" applyAlignment="1">
      <alignment horizontal="center"/>
    </xf>
    <xf numFmtId="4" fontId="9" fillId="39" borderId="10" xfId="0" applyNumberFormat="1" applyFont="1" applyFill="1" applyBorder="1" applyAlignment="1">
      <alignment horizontal="center"/>
    </xf>
    <xf numFmtId="0" fontId="7" fillId="40" borderId="10" xfId="0" applyFont="1" applyFill="1" applyBorder="1" applyAlignment="1">
      <alignment wrapText="1"/>
    </xf>
    <xf numFmtId="0" fontId="8" fillId="40" borderId="10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4" fontId="9" fillId="40" borderId="10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left" wrapText="1"/>
    </xf>
    <xf numFmtId="0" fontId="10" fillId="39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9" fillId="4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center" vertical="center"/>
    </xf>
    <xf numFmtId="2" fontId="0" fillId="41" borderId="10" xfId="0" applyNumberFormat="1" applyFill="1" applyBorder="1" applyAlignment="1">
      <alignment horizontal="center"/>
    </xf>
    <xf numFmtId="2" fontId="0" fillId="41" borderId="10" xfId="0" applyNumberForma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wrapText="1"/>
    </xf>
    <xf numFmtId="0" fontId="0" fillId="0" borderId="18" xfId="0" applyBorder="1" applyAlignment="1">
      <alignment/>
    </xf>
    <xf numFmtId="4" fontId="2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 wrapText="1"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" fontId="2" fillId="41" borderId="10" xfId="0" applyNumberFormat="1" applyFont="1" applyFill="1" applyBorder="1" applyAlignment="1">
      <alignment horizontal="center"/>
    </xf>
    <xf numFmtId="4" fontId="2" fillId="41" borderId="17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right" wrapText="1"/>
    </xf>
    <xf numFmtId="4" fontId="7" fillId="4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40" borderId="10" xfId="0" applyNumberForma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49" fontId="50" fillId="40" borderId="10" xfId="0" applyNumberFormat="1" applyFont="1" applyFill="1" applyBorder="1" applyAlignment="1">
      <alignment horizontal="center"/>
    </xf>
    <xf numFmtId="0" fontId="51" fillId="40" borderId="10" xfId="0" applyFont="1" applyFill="1" applyBorder="1" applyAlignment="1">
      <alignment horizontal="center"/>
    </xf>
    <xf numFmtId="2" fontId="52" fillId="40" borderId="10" xfId="0" applyNumberFormat="1" applyFont="1" applyFill="1" applyBorder="1" applyAlignment="1">
      <alignment horizontal="center"/>
    </xf>
    <xf numFmtId="2" fontId="49" fillId="40" borderId="10" xfId="0" applyNumberFormat="1" applyFont="1" applyFill="1" applyBorder="1" applyAlignment="1">
      <alignment horizontal="center"/>
    </xf>
    <xf numFmtId="4" fontId="52" fillId="40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" fontId="2" fillId="41" borderId="18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/>
    </xf>
    <xf numFmtId="4" fontId="2" fillId="41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42.421875" style="0" customWidth="1"/>
    <col min="3" max="3" width="13.8515625" style="0" customWidth="1"/>
    <col min="4" max="4" width="12.57421875" style="0" customWidth="1"/>
    <col min="5" max="5" width="13.421875" style="0" customWidth="1"/>
    <col min="6" max="6" width="14.140625" style="0" customWidth="1"/>
    <col min="7" max="7" width="12.8515625" style="0" customWidth="1"/>
    <col min="8" max="8" width="5.7109375" style="0" customWidth="1"/>
    <col min="9" max="9" width="13.8515625" style="0" customWidth="1"/>
    <col min="10" max="10" width="12.7109375" style="0" customWidth="1"/>
  </cols>
  <sheetData>
    <row r="1" spans="1:9" ht="20.25" customHeight="1">
      <c r="A1" s="1" t="s">
        <v>173</v>
      </c>
      <c r="C1" s="2"/>
      <c r="D1" s="2"/>
      <c r="E1" s="2"/>
      <c r="F1" s="2"/>
      <c r="G1" s="2"/>
      <c r="H1" s="2"/>
      <c r="I1" s="2"/>
    </row>
    <row r="2" spans="1:9" ht="20.25" customHeight="1">
      <c r="A2" s="3" t="s">
        <v>0</v>
      </c>
      <c r="C2" s="2"/>
      <c r="D2" s="2"/>
      <c r="E2" s="2"/>
      <c r="F2" s="2"/>
      <c r="G2" s="2"/>
      <c r="H2" s="2"/>
      <c r="I2" s="2"/>
    </row>
    <row r="3" spans="1:10" ht="30" customHeight="1">
      <c r="A3" s="4" t="s">
        <v>153</v>
      </c>
      <c r="B3" s="5"/>
      <c r="C3" s="4"/>
      <c r="D3" s="4"/>
      <c r="E3" s="4"/>
      <c r="F3" s="4"/>
      <c r="G3" s="4"/>
      <c r="H3" s="4"/>
      <c r="I3" s="4"/>
      <c r="J3" s="5"/>
    </row>
    <row r="4" spans="3:9" ht="12.75">
      <c r="C4" s="2"/>
      <c r="D4" s="2"/>
      <c r="E4" s="2"/>
      <c r="F4" s="2"/>
      <c r="G4" s="2"/>
      <c r="H4" s="2"/>
      <c r="I4" s="2"/>
    </row>
    <row r="5" spans="1:9" ht="30.75" customHeight="1">
      <c r="A5" s="174" t="s">
        <v>1</v>
      </c>
      <c r="B5" s="175" t="s">
        <v>2</v>
      </c>
      <c r="C5" s="174" t="s">
        <v>152</v>
      </c>
      <c r="D5" s="174"/>
      <c r="E5" s="174" t="s">
        <v>154</v>
      </c>
      <c r="F5" s="174"/>
      <c r="G5" s="174" t="s">
        <v>3</v>
      </c>
      <c r="H5" s="174"/>
      <c r="I5" s="174"/>
    </row>
    <row r="6" spans="1:9" ht="59.25" customHeight="1">
      <c r="A6" s="174"/>
      <c r="B6" s="175"/>
      <c r="C6" s="6" t="s">
        <v>4</v>
      </c>
      <c r="D6" s="6" t="s">
        <v>5</v>
      </c>
      <c r="E6" s="6" t="s">
        <v>6</v>
      </c>
      <c r="F6" s="6" t="s">
        <v>5</v>
      </c>
      <c r="G6" s="6" t="s">
        <v>7</v>
      </c>
      <c r="H6" s="6"/>
      <c r="I6" s="6" t="s">
        <v>5</v>
      </c>
    </row>
    <row r="7" spans="1:9" ht="15" customHeight="1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/>
      <c r="I7" s="7" t="s">
        <v>15</v>
      </c>
    </row>
    <row r="8" spans="1:9" s="12" customFormat="1" ht="26.25" customHeight="1">
      <c r="A8" s="8" t="s">
        <v>16</v>
      </c>
      <c r="B8" s="9"/>
      <c r="C8" s="10">
        <f>C10+C14+C20+C24+C31</f>
        <v>58008</v>
      </c>
      <c r="D8" s="10">
        <f>D10+D14+D20+D24+D31</f>
        <v>0</v>
      </c>
      <c r="E8" s="10">
        <f>E10+E14+E20+E24+E31</f>
        <v>58026.2</v>
      </c>
      <c r="F8" s="10">
        <f>F10+F14+F20+F24+F31</f>
        <v>0</v>
      </c>
      <c r="G8" s="11">
        <f>E8/C8*100</f>
        <v>100.03137498276101</v>
      </c>
      <c r="H8" s="11"/>
      <c r="I8" s="11">
        <v>0</v>
      </c>
    </row>
    <row r="9" spans="1:9" ht="19.5" customHeight="1">
      <c r="A9" s="13" t="s">
        <v>17</v>
      </c>
      <c r="B9" s="14"/>
      <c r="C9" s="15"/>
      <c r="D9" s="15"/>
      <c r="E9" s="15"/>
      <c r="F9" s="15"/>
      <c r="G9" s="16"/>
      <c r="H9" s="17"/>
      <c r="I9" s="17"/>
    </row>
    <row r="10" spans="1:9" s="23" customFormat="1" ht="19.5" customHeight="1">
      <c r="A10" s="18" t="s">
        <v>18</v>
      </c>
      <c r="B10" s="19">
        <v>60</v>
      </c>
      <c r="C10" s="20">
        <f>C11+C12+C13</f>
        <v>58008</v>
      </c>
      <c r="D10" s="20">
        <f>D11+D12+D13</f>
        <v>0</v>
      </c>
      <c r="E10" s="20">
        <f>E11+E12+E13</f>
        <v>58026.2</v>
      </c>
      <c r="F10" s="20">
        <f>F11+F12+F13</f>
        <v>0</v>
      </c>
      <c r="G10" s="21">
        <f>E10/C10*100</f>
        <v>100.03137498276101</v>
      </c>
      <c r="H10" s="22"/>
      <c r="I10" s="22">
        <v>0</v>
      </c>
    </row>
    <row r="11" spans="1:9" ht="19.5" customHeight="1">
      <c r="A11" s="24" t="s">
        <v>19</v>
      </c>
      <c r="B11" s="25">
        <v>601</v>
      </c>
      <c r="C11" s="15"/>
      <c r="D11" s="15"/>
      <c r="E11" s="15"/>
      <c r="F11" s="15"/>
      <c r="G11" s="16"/>
      <c r="H11" s="17"/>
      <c r="I11" s="17"/>
    </row>
    <row r="12" spans="1:9" ht="19.5" customHeight="1">
      <c r="A12" s="24" t="s">
        <v>20</v>
      </c>
      <c r="B12" s="25">
        <v>602</v>
      </c>
      <c r="C12" s="15">
        <v>58008</v>
      </c>
      <c r="D12" s="15"/>
      <c r="E12" s="15">
        <v>58026.2</v>
      </c>
      <c r="F12" s="26"/>
      <c r="G12" s="16">
        <f>E12/C12*100</f>
        <v>100.03137498276101</v>
      </c>
      <c r="H12" s="27"/>
      <c r="I12" s="16"/>
    </row>
    <row r="13" spans="1:9" s="23" customFormat="1" ht="19.5" customHeight="1">
      <c r="A13" s="24" t="s">
        <v>21</v>
      </c>
      <c r="B13" s="25">
        <v>604</v>
      </c>
      <c r="C13" s="28"/>
      <c r="D13" s="28"/>
      <c r="E13" s="15"/>
      <c r="F13" s="28"/>
      <c r="G13" s="16"/>
      <c r="H13" s="29"/>
      <c r="I13" s="29"/>
    </row>
    <row r="14" spans="1:9" ht="19.5" customHeight="1">
      <c r="A14" s="30" t="s">
        <v>22</v>
      </c>
      <c r="B14" s="19">
        <v>64</v>
      </c>
      <c r="C14" s="20">
        <f>C15+C16+C17+C18+C19</f>
        <v>0</v>
      </c>
      <c r="D14" s="20">
        <f>D15+D16+D17+D18+D19</f>
        <v>0</v>
      </c>
      <c r="E14" s="20">
        <f>E15+E16+E17+E18+E19</f>
        <v>0</v>
      </c>
      <c r="F14" s="20">
        <f>F15+F16+F17+F18+F19</f>
        <v>0</v>
      </c>
      <c r="G14" s="22">
        <v>0</v>
      </c>
      <c r="H14" s="22"/>
      <c r="I14" s="22">
        <v>0</v>
      </c>
    </row>
    <row r="15" spans="1:9" ht="19.5" customHeight="1">
      <c r="A15" s="24" t="s">
        <v>23</v>
      </c>
      <c r="B15" s="25">
        <v>641</v>
      </c>
      <c r="C15" s="15"/>
      <c r="D15" s="15"/>
      <c r="E15" s="15"/>
      <c r="F15" s="15"/>
      <c r="G15" s="17"/>
      <c r="H15" s="17"/>
      <c r="I15" s="17"/>
    </row>
    <row r="16" spans="1:9" ht="19.5" customHeight="1">
      <c r="A16" s="31" t="s">
        <v>24</v>
      </c>
      <c r="B16" s="25">
        <v>642</v>
      </c>
      <c r="C16" s="15"/>
      <c r="D16" s="15"/>
      <c r="E16" s="15"/>
      <c r="F16" s="15"/>
      <c r="G16" s="17"/>
      <c r="H16" s="17"/>
      <c r="I16" s="17"/>
    </row>
    <row r="17" spans="1:9" s="23" customFormat="1" ht="19.5" customHeight="1">
      <c r="A17" s="153" t="s">
        <v>139</v>
      </c>
      <c r="B17" s="25">
        <v>643</v>
      </c>
      <c r="C17" s="28"/>
      <c r="D17" s="28"/>
      <c r="E17" s="15"/>
      <c r="F17" s="28"/>
      <c r="G17" s="29"/>
      <c r="H17" s="29"/>
      <c r="I17" s="29"/>
    </row>
    <row r="18" spans="1:9" s="23" customFormat="1" ht="19.5" customHeight="1">
      <c r="A18" s="24" t="s">
        <v>25</v>
      </c>
      <c r="B18" s="25">
        <v>644</v>
      </c>
      <c r="C18" s="28"/>
      <c r="D18" s="28"/>
      <c r="E18" s="28"/>
      <c r="F18" s="28"/>
      <c r="G18" s="29"/>
      <c r="H18" s="29"/>
      <c r="I18" s="29"/>
    </row>
    <row r="19" spans="1:9" ht="19.5" customHeight="1">
      <c r="A19" s="31" t="s">
        <v>26</v>
      </c>
      <c r="B19" s="25">
        <v>649</v>
      </c>
      <c r="C19" s="15"/>
      <c r="D19" s="15"/>
      <c r="E19" s="15"/>
      <c r="F19" s="15"/>
      <c r="G19" s="17"/>
      <c r="H19" s="17"/>
      <c r="I19" s="17"/>
    </row>
    <row r="20" spans="1:9" ht="26.25" customHeight="1">
      <c r="A20" s="30" t="s">
        <v>27</v>
      </c>
      <c r="B20" s="19">
        <v>65</v>
      </c>
      <c r="C20" s="20">
        <f>C21+C22+C23</f>
        <v>0</v>
      </c>
      <c r="D20" s="20">
        <f>D21+D22+D23</f>
        <v>0</v>
      </c>
      <c r="E20" s="20">
        <f>E21+E22+E23</f>
        <v>0</v>
      </c>
      <c r="F20" s="20">
        <f>F21+F22+F23</f>
        <v>0</v>
      </c>
      <c r="G20" s="22">
        <v>0</v>
      </c>
      <c r="H20" s="22"/>
      <c r="I20" s="22">
        <v>0</v>
      </c>
    </row>
    <row r="21" spans="1:9" s="23" customFormat="1" ht="24.75" customHeight="1">
      <c r="A21" s="31" t="s">
        <v>28</v>
      </c>
      <c r="B21" s="25">
        <v>651</v>
      </c>
      <c r="C21" s="28"/>
      <c r="D21" s="28"/>
      <c r="E21" s="28"/>
      <c r="F21" s="28"/>
      <c r="G21" s="29"/>
      <c r="H21" s="29"/>
      <c r="I21" s="17"/>
    </row>
    <row r="22" spans="1:9" ht="19.5" customHeight="1">
      <c r="A22" s="24" t="s">
        <v>29</v>
      </c>
      <c r="B22" s="32">
        <v>654</v>
      </c>
      <c r="C22" s="15"/>
      <c r="D22" s="15"/>
      <c r="E22" s="15"/>
      <c r="F22" s="15"/>
      <c r="G22" s="17"/>
      <c r="H22" s="17"/>
      <c r="I22" s="17"/>
    </row>
    <row r="23" spans="1:9" ht="19.5" customHeight="1">
      <c r="A23" s="24" t="s">
        <v>30</v>
      </c>
      <c r="B23" s="33">
        <v>658</v>
      </c>
      <c r="C23" s="15"/>
      <c r="D23" s="15"/>
      <c r="E23" s="15"/>
      <c r="F23" s="15"/>
      <c r="G23" s="17"/>
      <c r="H23" s="17"/>
      <c r="I23" s="17"/>
    </row>
    <row r="24" spans="1:9" s="23" customFormat="1" ht="19.5" customHeight="1">
      <c r="A24" s="30" t="s">
        <v>31</v>
      </c>
      <c r="B24" s="19">
        <v>66</v>
      </c>
      <c r="C24" s="20">
        <f>C25+C26+C28+C29+C30+C27</f>
        <v>0</v>
      </c>
      <c r="D24" s="20">
        <f>D25+D26+D28+D29+D30+D27</f>
        <v>0</v>
      </c>
      <c r="E24" s="20">
        <f>E25+E26+E28+E29+E30+E27</f>
        <v>0</v>
      </c>
      <c r="F24" s="20">
        <f>F25+F26+F28+F29+F30+F27</f>
        <v>0</v>
      </c>
      <c r="G24" s="34">
        <v>0</v>
      </c>
      <c r="H24" s="22"/>
      <c r="I24" s="22">
        <v>0</v>
      </c>
    </row>
    <row r="25" spans="1:9" ht="24.75" customHeight="1">
      <c r="A25" s="24" t="s">
        <v>32</v>
      </c>
      <c r="B25" s="25">
        <v>661</v>
      </c>
      <c r="C25" s="15"/>
      <c r="D25" s="15"/>
      <c r="E25" s="15"/>
      <c r="F25" s="15"/>
      <c r="G25" s="17"/>
      <c r="H25" s="17"/>
      <c r="I25" s="17"/>
    </row>
    <row r="26" spans="1:9" ht="19.5" customHeight="1">
      <c r="A26" s="24" t="s">
        <v>33</v>
      </c>
      <c r="B26" s="25">
        <v>662</v>
      </c>
      <c r="C26" s="26"/>
      <c r="D26" s="26"/>
      <c r="E26" s="26"/>
      <c r="F26" s="26"/>
      <c r="G26" s="35"/>
      <c r="H26" s="35"/>
      <c r="I26" s="35"/>
    </row>
    <row r="27" spans="1:9" ht="19.5" customHeight="1">
      <c r="A27" s="36"/>
      <c r="B27" s="37"/>
      <c r="C27" s="38"/>
      <c r="D27" s="38"/>
      <c r="E27" s="38"/>
      <c r="F27" s="38"/>
      <c r="G27" s="39"/>
      <c r="H27" s="40"/>
      <c r="I27" s="40"/>
    </row>
    <row r="28" spans="1:9" ht="19.5" customHeight="1">
      <c r="A28" s="24" t="s">
        <v>34</v>
      </c>
      <c r="B28" s="25">
        <v>663</v>
      </c>
      <c r="C28" s="26"/>
      <c r="D28" s="26"/>
      <c r="E28" s="26"/>
      <c r="F28" s="26"/>
      <c r="G28" s="35"/>
      <c r="H28" s="35"/>
      <c r="I28" s="35"/>
    </row>
    <row r="29" spans="1:9" ht="19.5" customHeight="1">
      <c r="A29" s="24" t="s">
        <v>35</v>
      </c>
      <c r="B29" s="25">
        <v>664</v>
      </c>
      <c r="C29" s="15"/>
      <c r="D29" s="15"/>
      <c r="E29" s="15"/>
      <c r="F29" s="15"/>
      <c r="G29" s="35"/>
      <c r="H29" s="17"/>
      <c r="I29" s="17"/>
    </row>
    <row r="30" spans="1:9" ht="19.5" customHeight="1">
      <c r="A30" s="24" t="s">
        <v>36</v>
      </c>
      <c r="B30" s="25">
        <v>665</v>
      </c>
      <c r="C30" s="15"/>
      <c r="D30" s="15"/>
      <c r="E30" s="15"/>
      <c r="F30" s="15"/>
      <c r="G30" s="17"/>
      <c r="H30" s="17"/>
      <c r="I30" s="17"/>
    </row>
    <row r="31" spans="1:9" ht="19.5" customHeight="1">
      <c r="A31" s="30" t="s">
        <v>37</v>
      </c>
      <c r="B31" s="19">
        <v>69</v>
      </c>
      <c r="C31" s="20">
        <f>C32+C33+C34+C35</f>
        <v>0</v>
      </c>
      <c r="D31" s="20">
        <f>D32+D33+D34+D35</f>
        <v>0</v>
      </c>
      <c r="E31" s="20">
        <f>E32+E33+E34+E35</f>
        <v>0</v>
      </c>
      <c r="F31" s="20">
        <f>F32+F33+F34+F35</f>
        <v>0</v>
      </c>
      <c r="G31" s="22">
        <v>0</v>
      </c>
      <c r="H31" s="22"/>
      <c r="I31" s="22">
        <v>0</v>
      </c>
    </row>
    <row r="32" spans="1:9" ht="19.5" customHeight="1">
      <c r="A32" s="41" t="s">
        <v>38</v>
      </c>
      <c r="B32" s="25">
        <v>691</v>
      </c>
      <c r="C32" s="15"/>
      <c r="D32" s="15"/>
      <c r="E32" s="15"/>
      <c r="F32" s="15"/>
      <c r="G32" s="17"/>
      <c r="H32" s="17"/>
      <c r="I32" s="17"/>
    </row>
    <row r="33" spans="1:9" ht="19.5" customHeight="1">
      <c r="A33" s="41" t="s">
        <v>39</v>
      </c>
      <c r="B33" s="25">
        <v>691</v>
      </c>
      <c r="C33" s="15"/>
      <c r="D33" s="15"/>
      <c r="E33" s="15"/>
      <c r="F33" s="15"/>
      <c r="G33" s="27"/>
      <c r="H33" s="27"/>
      <c r="I33" s="27"/>
    </row>
    <row r="34" spans="1:9" ht="19.5" customHeight="1">
      <c r="A34" s="41" t="s">
        <v>40</v>
      </c>
      <c r="B34" s="25">
        <v>691</v>
      </c>
      <c r="C34" s="15"/>
      <c r="D34" s="15"/>
      <c r="E34" s="15"/>
      <c r="F34" s="15"/>
      <c r="G34" s="27"/>
      <c r="H34" s="27"/>
      <c r="I34" s="17"/>
    </row>
    <row r="35" spans="1:9" ht="19.5" customHeight="1">
      <c r="A35" s="31"/>
      <c r="B35" s="25">
        <v>691</v>
      </c>
      <c r="C35" s="15"/>
      <c r="D35" s="15"/>
      <c r="E35" s="15"/>
      <c r="F35" s="15"/>
      <c r="G35" s="17"/>
      <c r="H35" s="17"/>
      <c r="I35" s="17"/>
    </row>
    <row r="36" spans="1:9" ht="30" customHeight="1">
      <c r="A36" s="8" t="s">
        <v>41</v>
      </c>
      <c r="B36" s="43"/>
      <c r="C36" s="10">
        <f>C38+C48+C59+C63+C67+C75+C80+C81</f>
        <v>65461</v>
      </c>
      <c r="D36" s="10">
        <f>D38+D48+D59+D63+D67+D75+D80</f>
        <v>0</v>
      </c>
      <c r="E36" s="10">
        <f>E38+E48+E59+E63+E67+E75+E80+E81</f>
        <v>56607.51</v>
      </c>
      <c r="F36" s="10">
        <f>F38+F48+F59+F63+F67+F75+F80</f>
        <v>0</v>
      </c>
      <c r="G36" s="11">
        <f>E36/C36*100</f>
        <v>86.47516842089183</v>
      </c>
      <c r="H36" s="11"/>
      <c r="I36" s="11">
        <v>0</v>
      </c>
    </row>
    <row r="37" spans="1:9" ht="19.5" customHeight="1">
      <c r="A37" s="44" t="s">
        <v>42</v>
      </c>
      <c r="B37" s="45"/>
      <c r="C37" s="15"/>
      <c r="D37" s="15"/>
      <c r="E37" s="15"/>
      <c r="F37" s="15"/>
      <c r="G37" s="17"/>
      <c r="H37" s="17"/>
      <c r="I37" s="17"/>
    </row>
    <row r="38" spans="1:9" ht="19.5" customHeight="1">
      <c r="A38" s="30" t="s">
        <v>43</v>
      </c>
      <c r="B38" s="19">
        <v>50</v>
      </c>
      <c r="C38" s="20">
        <f>C39+C40+C44</f>
        <v>5330</v>
      </c>
      <c r="D38" s="20">
        <f>D39+D40+D44</f>
        <v>0</v>
      </c>
      <c r="E38" s="20">
        <f>E39+E40+E44</f>
        <v>4573.13</v>
      </c>
      <c r="F38" s="20">
        <f>F39+F40+F44</f>
        <v>0</v>
      </c>
      <c r="G38" s="22">
        <f>E38/C38*100</f>
        <v>85.79981238273922</v>
      </c>
      <c r="H38" s="22"/>
      <c r="I38" s="22"/>
    </row>
    <row r="39" spans="1:9" ht="19.5" customHeight="1">
      <c r="A39" s="31" t="s">
        <v>44</v>
      </c>
      <c r="B39" s="46">
        <v>501</v>
      </c>
      <c r="C39" s="15">
        <v>3350</v>
      </c>
      <c r="D39" s="15"/>
      <c r="E39" s="15">
        <v>2364.73</v>
      </c>
      <c r="F39" s="15"/>
      <c r="G39" s="27">
        <f>E39/C39*100</f>
        <v>70.5889552238806</v>
      </c>
      <c r="H39" s="27"/>
      <c r="I39" s="27"/>
    </row>
    <row r="40" spans="1:9" ht="19.5" customHeight="1">
      <c r="A40" s="47" t="s">
        <v>45</v>
      </c>
      <c r="B40" s="48">
        <v>502</v>
      </c>
      <c r="C40" s="15">
        <v>1980</v>
      </c>
      <c r="D40" s="15"/>
      <c r="E40" s="15">
        <v>2208.4</v>
      </c>
      <c r="F40" s="15"/>
      <c r="G40" s="27">
        <f>E40/C40*100</f>
        <v>111.53535353535354</v>
      </c>
      <c r="H40" s="27"/>
      <c r="I40" s="17"/>
    </row>
    <row r="41" spans="1:9" ht="19.5" customHeight="1">
      <c r="A41" s="31" t="s">
        <v>46</v>
      </c>
      <c r="B41" s="46"/>
      <c r="C41" s="130">
        <v>1133</v>
      </c>
      <c r="D41" s="130"/>
      <c r="E41" s="130">
        <v>1152.14</v>
      </c>
      <c r="F41" s="15"/>
      <c r="G41" s="16"/>
      <c r="H41" s="27"/>
      <c r="I41" s="17"/>
    </row>
    <row r="42" spans="1:9" ht="19.5" customHeight="1">
      <c r="A42" s="31" t="s">
        <v>47</v>
      </c>
      <c r="B42" s="25"/>
      <c r="C42" s="130">
        <v>242</v>
      </c>
      <c r="D42" s="130"/>
      <c r="E42" s="130">
        <v>313.73</v>
      </c>
      <c r="F42" s="15"/>
      <c r="G42" s="16"/>
      <c r="H42" s="27"/>
      <c r="I42" s="17"/>
    </row>
    <row r="43" spans="1:9" ht="19.5" customHeight="1">
      <c r="A43" s="119" t="s">
        <v>48</v>
      </c>
      <c r="B43" s="120"/>
      <c r="C43" s="154">
        <v>605</v>
      </c>
      <c r="D43" s="154"/>
      <c r="E43" s="154">
        <v>742.53</v>
      </c>
      <c r="F43" s="154"/>
      <c r="G43" s="122"/>
      <c r="H43" s="123"/>
      <c r="I43" s="155"/>
    </row>
    <row r="44" spans="1:9" ht="19.5" customHeight="1">
      <c r="A44" s="156" t="s">
        <v>49</v>
      </c>
      <c r="B44" s="157">
        <v>504</v>
      </c>
      <c r="C44" s="158"/>
      <c r="D44" s="158"/>
      <c r="E44" s="158"/>
      <c r="F44" s="126"/>
      <c r="G44" s="127"/>
      <c r="H44" s="129"/>
      <c r="I44" s="129"/>
    </row>
    <row r="45" spans="1:9" ht="42" customHeight="1">
      <c r="A45" s="172" t="s">
        <v>1</v>
      </c>
      <c r="B45" s="173" t="s">
        <v>2</v>
      </c>
      <c r="C45" s="172" t="s">
        <v>152</v>
      </c>
      <c r="D45" s="172"/>
      <c r="E45" s="172" t="s">
        <v>154</v>
      </c>
      <c r="F45" s="172"/>
      <c r="G45" s="172" t="s">
        <v>3</v>
      </c>
      <c r="H45" s="172"/>
      <c r="I45" s="172"/>
    </row>
    <row r="46" spans="1:9" ht="39" customHeight="1">
      <c r="A46" s="172"/>
      <c r="B46" s="173"/>
      <c r="C46" s="160" t="s">
        <v>4</v>
      </c>
      <c r="D46" s="160" t="s">
        <v>5</v>
      </c>
      <c r="E46" s="160" t="s">
        <v>6</v>
      </c>
      <c r="F46" s="160" t="s">
        <v>5</v>
      </c>
      <c r="G46" s="160" t="s">
        <v>7</v>
      </c>
      <c r="H46" s="160"/>
      <c r="I46" s="160" t="s">
        <v>5</v>
      </c>
    </row>
    <row r="47" spans="1:9" ht="15" customHeight="1">
      <c r="A47" s="159" t="s">
        <v>8</v>
      </c>
      <c r="B47" s="159" t="s">
        <v>9</v>
      </c>
      <c r="C47" s="159" t="s">
        <v>10</v>
      </c>
      <c r="D47" s="159" t="s">
        <v>11</v>
      </c>
      <c r="E47" s="159" t="s">
        <v>12</v>
      </c>
      <c r="F47" s="159" t="s">
        <v>13</v>
      </c>
      <c r="G47" s="159" t="s">
        <v>14</v>
      </c>
      <c r="H47" s="159"/>
      <c r="I47" s="159" t="s">
        <v>15</v>
      </c>
    </row>
    <row r="48" spans="1:9" ht="19.5" customHeight="1">
      <c r="A48" s="30" t="s">
        <v>50</v>
      </c>
      <c r="B48" s="19">
        <v>51</v>
      </c>
      <c r="C48" s="20">
        <f>C49+C50+C51+C52</f>
        <v>12097</v>
      </c>
      <c r="D48" s="20">
        <f>D49+D50+D51+D52</f>
        <v>0</v>
      </c>
      <c r="E48" s="20">
        <f>E49+E50+E51+E52</f>
        <v>12341.11</v>
      </c>
      <c r="F48" s="20">
        <f>F49+F50+F51+F52</f>
        <v>0</v>
      </c>
      <c r="G48" s="22">
        <f aca="true" t="shared" si="0" ref="G48:G63">E48/C48*100</f>
        <v>102.0179383318178</v>
      </c>
      <c r="H48" s="22"/>
      <c r="I48" s="22">
        <v>0</v>
      </c>
    </row>
    <row r="49" spans="1:9" ht="19.5" customHeight="1">
      <c r="A49" s="31" t="s">
        <v>51</v>
      </c>
      <c r="B49" s="25">
        <v>511</v>
      </c>
      <c r="C49" s="15">
        <v>2800</v>
      </c>
      <c r="D49" s="15"/>
      <c r="E49" s="15">
        <v>3687.42</v>
      </c>
      <c r="F49" s="15"/>
      <c r="G49" s="16">
        <f t="shared" si="0"/>
        <v>131.69357142857143</v>
      </c>
      <c r="H49" s="27"/>
      <c r="I49" s="17"/>
    </row>
    <row r="50" spans="1:9" ht="19.5" customHeight="1">
      <c r="A50" s="119" t="s">
        <v>52</v>
      </c>
      <c r="B50" s="120">
        <v>512</v>
      </c>
      <c r="C50" s="121">
        <v>220</v>
      </c>
      <c r="D50" s="121"/>
      <c r="E50" s="121">
        <v>46.21</v>
      </c>
      <c r="F50" s="121"/>
      <c r="G50" s="122">
        <f t="shared" si="0"/>
        <v>21.004545454545458</v>
      </c>
      <c r="H50" s="123"/>
      <c r="I50" s="123"/>
    </row>
    <row r="51" spans="1:9" ht="19.5" customHeight="1">
      <c r="A51" s="124" t="s">
        <v>53</v>
      </c>
      <c r="B51" s="125">
        <v>513</v>
      </c>
      <c r="C51" s="126">
        <v>88</v>
      </c>
      <c r="D51" s="126"/>
      <c r="E51" s="126">
        <v>67.37</v>
      </c>
      <c r="F51" s="126"/>
      <c r="G51" s="127">
        <f t="shared" si="0"/>
        <v>76.55681818181819</v>
      </c>
      <c r="H51" s="128"/>
      <c r="I51" s="129"/>
    </row>
    <row r="52" spans="1:9" ht="19.5" customHeight="1">
      <c r="A52" s="124" t="s">
        <v>54</v>
      </c>
      <c r="B52" s="125">
        <v>518</v>
      </c>
      <c r="C52" s="126">
        <v>8989</v>
      </c>
      <c r="D52" s="126"/>
      <c r="E52" s="126">
        <v>8540.11</v>
      </c>
      <c r="F52" s="126"/>
      <c r="G52" s="127">
        <f t="shared" si="0"/>
        <v>95.0062298364668</v>
      </c>
      <c r="H52" s="128"/>
      <c r="I52" s="128">
        <v>0</v>
      </c>
    </row>
    <row r="53" spans="1:9" ht="19.5" customHeight="1">
      <c r="A53" s="152" t="s">
        <v>136</v>
      </c>
      <c r="B53" s="114"/>
      <c r="C53" s="131">
        <v>1500</v>
      </c>
      <c r="D53" s="115"/>
      <c r="E53" s="15">
        <v>1522.74</v>
      </c>
      <c r="F53" s="115"/>
      <c r="G53" s="116">
        <f t="shared" si="0"/>
        <v>101.516</v>
      </c>
      <c r="H53" s="117"/>
      <c r="I53" s="118"/>
    </row>
    <row r="54" spans="1:9" ht="19.5" customHeight="1">
      <c r="A54" s="31" t="s">
        <v>55</v>
      </c>
      <c r="B54" s="25"/>
      <c r="C54" s="130">
        <v>4272</v>
      </c>
      <c r="D54" s="15"/>
      <c r="E54" s="15">
        <v>3760</v>
      </c>
      <c r="F54" s="15"/>
      <c r="G54" s="16">
        <f t="shared" si="0"/>
        <v>88.01498127340824</v>
      </c>
      <c r="H54" s="17"/>
      <c r="I54" s="27"/>
    </row>
    <row r="55" spans="1:9" ht="19.5" customHeight="1">
      <c r="A55" s="31" t="s">
        <v>56</v>
      </c>
      <c r="B55" s="25"/>
      <c r="C55" s="130">
        <v>300</v>
      </c>
      <c r="D55" s="15"/>
      <c r="E55" s="15">
        <v>239.04</v>
      </c>
      <c r="F55" s="15"/>
      <c r="G55" s="16">
        <f t="shared" si="0"/>
        <v>79.67999999999999</v>
      </c>
      <c r="H55" s="17"/>
      <c r="I55" s="17"/>
    </row>
    <row r="56" spans="1:9" ht="19.5" customHeight="1">
      <c r="A56" s="31" t="s">
        <v>57</v>
      </c>
      <c r="B56" s="25"/>
      <c r="C56" s="130">
        <v>1412</v>
      </c>
      <c r="D56" s="15"/>
      <c r="E56" s="15">
        <v>1788.79</v>
      </c>
      <c r="F56" s="15"/>
      <c r="G56" s="16">
        <f t="shared" si="0"/>
        <v>126.68484419263454</v>
      </c>
      <c r="H56" s="17"/>
      <c r="I56" s="17"/>
    </row>
    <row r="57" spans="1:9" ht="19.5" customHeight="1">
      <c r="A57" s="134" t="s">
        <v>138</v>
      </c>
      <c r="B57" s="25"/>
      <c r="C57" s="130">
        <v>1420</v>
      </c>
      <c r="D57" s="15"/>
      <c r="E57" s="15">
        <v>1229.54</v>
      </c>
      <c r="F57" s="15"/>
      <c r="G57" s="16">
        <f t="shared" si="0"/>
        <v>86.58732394366197</v>
      </c>
      <c r="H57" s="17"/>
      <c r="I57" s="17"/>
    </row>
    <row r="58" spans="1:9" ht="19.5" customHeight="1">
      <c r="A58" s="134" t="s">
        <v>127</v>
      </c>
      <c r="B58" s="25"/>
      <c r="C58" s="130"/>
      <c r="D58" s="15"/>
      <c r="E58" s="15"/>
      <c r="F58" s="15"/>
      <c r="G58" s="16"/>
      <c r="H58" s="17"/>
      <c r="I58" s="27"/>
    </row>
    <row r="59" spans="1:9" ht="19.5" customHeight="1">
      <c r="A59" s="30" t="s">
        <v>58</v>
      </c>
      <c r="B59" s="19">
        <v>52</v>
      </c>
      <c r="C59" s="20">
        <f>C60+C61+C62</f>
        <v>47683</v>
      </c>
      <c r="D59" s="20">
        <f>D60+D61+D62</f>
        <v>0</v>
      </c>
      <c r="E59" s="20">
        <f>E60+E61+E62</f>
        <v>38198.93</v>
      </c>
      <c r="F59" s="20">
        <f>F60+F61+F62</f>
        <v>0</v>
      </c>
      <c r="G59" s="22">
        <f t="shared" si="0"/>
        <v>80.11016504834008</v>
      </c>
      <c r="H59" s="22"/>
      <c r="I59" s="22">
        <v>0</v>
      </c>
    </row>
    <row r="60" spans="1:9" ht="19.5" customHeight="1">
      <c r="A60" s="31" t="s">
        <v>59</v>
      </c>
      <c r="B60" s="25">
        <v>521</v>
      </c>
      <c r="C60" s="15">
        <v>34390</v>
      </c>
      <c r="D60" s="15"/>
      <c r="E60" s="15">
        <v>26774.93</v>
      </c>
      <c r="F60" s="15"/>
      <c r="G60" s="16">
        <f t="shared" si="0"/>
        <v>77.85673160802558</v>
      </c>
      <c r="H60" s="27"/>
      <c r="I60" s="27"/>
    </row>
    <row r="61" spans="1:9" ht="24.75" customHeight="1">
      <c r="A61" s="31" t="s">
        <v>60</v>
      </c>
      <c r="B61" s="46" t="s">
        <v>61</v>
      </c>
      <c r="C61" s="15">
        <v>11598</v>
      </c>
      <c r="D61" s="15"/>
      <c r="E61" s="15">
        <v>9363.28</v>
      </c>
      <c r="F61" s="15"/>
      <c r="G61" s="16">
        <f t="shared" si="0"/>
        <v>80.73185031902052</v>
      </c>
      <c r="H61" s="27"/>
      <c r="I61" s="27"/>
    </row>
    <row r="62" spans="1:9" ht="26.25" customHeight="1">
      <c r="A62" s="31" t="s">
        <v>62</v>
      </c>
      <c r="B62" s="46" t="s">
        <v>63</v>
      </c>
      <c r="C62" s="15">
        <v>1695</v>
      </c>
      <c r="D62" s="15"/>
      <c r="E62" s="15">
        <v>2060.72</v>
      </c>
      <c r="F62" s="15"/>
      <c r="G62" s="16">
        <f t="shared" si="0"/>
        <v>121.576401179941</v>
      </c>
      <c r="H62" s="27"/>
      <c r="I62" s="27"/>
    </row>
    <row r="63" spans="1:9" ht="19.5" customHeight="1">
      <c r="A63" s="30" t="s">
        <v>64</v>
      </c>
      <c r="B63" s="19">
        <v>53</v>
      </c>
      <c r="C63" s="20">
        <f>C64+C65+C66</f>
        <v>156</v>
      </c>
      <c r="D63" s="20">
        <f>D64+D65+D66</f>
        <v>0</v>
      </c>
      <c r="E63" s="20">
        <f>E64+E65+E66</f>
        <v>117.68</v>
      </c>
      <c r="F63" s="20">
        <f>F64+F65+F66</f>
        <v>0</v>
      </c>
      <c r="G63" s="22">
        <f t="shared" si="0"/>
        <v>75.43589743589743</v>
      </c>
      <c r="H63" s="22"/>
      <c r="I63" s="22">
        <v>0</v>
      </c>
    </row>
    <row r="64" spans="1:9" ht="19.5" customHeight="1">
      <c r="A64" s="31" t="s">
        <v>65</v>
      </c>
      <c r="B64" s="25">
        <v>531</v>
      </c>
      <c r="C64" s="15"/>
      <c r="D64" s="15"/>
      <c r="E64" s="15"/>
      <c r="F64" s="15"/>
      <c r="G64" s="16"/>
      <c r="H64" s="27"/>
      <c r="I64" s="17"/>
    </row>
    <row r="65" spans="1:9" ht="19.5" customHeight="1">
      <c r="A65" s="31" t="s">
        <v>66</v>
      </c>
      <c r="B65" s="25">
        <v>532</v>
      </c>
      <c r="C65" s="15"/>
      <c r="D65" s="15"/>
      <c r="E65" s="15"/>
      <c r="F65" s="15"/>
      <c r="G65" s="16"/>
      <c r="H65" s="27"/>
      <c r="I65" s="17"/>
    </row>
    <row r="66" spans="1:9" ht="19.5" customHeight="1">
      <c r="A66" s="31" t="s">
        <v>67</v>
      </c>
      <c r="B66" s="25">
        <v>538</v>
      </c>
      <c r="C66" s="15">
        <v>156</v>
      </c>
      <c r="D66" s="15"/>
      <c r="E66" s="15">
        <v>117.68</v>
      </c>
      <c r="F66" s="15"/>
      <c r="G66" s="16">
        <f>E66/C66*100</f>
        <v>75.43589743589743</v>
      </c>
      <c r="H66" s="27"/>
      <c r="I66" s="27"/>
    </row>
    <row r="67" spans="1:9" ht="19.5" customHeight="1">
      <c r="A67" s="30" t="s">
        <v>68</v>
      </c>
      <c r="B67" s="19">
        <v>54</v>
      </c>
      <c r="C67" s="20">
        <f>C68+C69+C70+C71+C72+C73+C74</f>
        <v>195</v>
      </c>
      <c r="D67" s="20">
        <f>D68+D69+D70+D71+D72+D73+D74</f>
        <v>0</v>
      </c>
      <c r="E67" s="20">
        <f>SUM(E68:E74)</f>
        <v>206.29000000000002</v>
      </c>
      <c r="F67" s="20">
        <f>F68+F69+F70+F71+F72+F73+F74</f>
        <v>0</v>
      </c>
      <c r="G67" s="22">
        <f>E67/C67*100</f>
        <v>105.78974358974361</v>
      </c>
      <c r="H67" s="50"/>
      <c r="I67" s="22">
        <v>0</v>
      </c>
    </row>
    <row r="68" spans="1:9" ht="19.5" customHeight="1">
      <c r="A68" s="31" t="s">
        <v>23</v>
      </c>
      <c r="B68" s="25">
        <v>541</v>
      </c>
      <c r="C68" s="15"/>
      <c r="D68" s="15"/>
      <c r="E68" s="15">
        <v>4.99</v>
      </c>
      <c r="F68" s="15"/>
      <c r="G68" s="17"/>
      <c r="H68" s="17"/>
      <c r="I68" s="17"/>
    </row>
    <row r="69" spans="1:9" ht="19.5" customHeight="1">
      <c r="A69" s="31" t="s">
        <v>69</v>
      </c>
      <c r="B69" s="25">
        <v>542</v>
      </c>
      <c r="C69" s="15"/>
      <c r="D69" s="15"/>
      <c r="E69" s="15"/>
      <c r="F69" s="15"/>
      <c r="G69" s="27"/>
      <c r="H69" s="17"/>
      <c r="I69" s="17"/>
    </row>
    <row r="70" spans="1:9" ht="19.5" customHeight="1">
      <c r="A70" s="31" t="s">
        <v>70</v>
      </c>
      <c r="B70" s="25">
        <v>543</v>
      </c>
      <c r="C70" s="15"/>
      <c r="D70" s="15"/>
      <c r="E70" s="15"/>
      <c r="F70" s="15"/>
      <c r="G70" s="17"/>
      <c r="H70" s="17"/>
      <c r="I70" s="17"/>
    </row>
    <row r="71" spans="1:9" ht="19.5" customHeight="1">
      <c r="A71" s="31" t="s">
        <v>25</v>
      </c>
      <c r="B71" s="25">
        <v>544</v>
      </c>
      <c r="C71" s="15"/>
      <c r="D71" s="15"/>
      <c r="E71" s="15"/>
      <c r="F71" s="15"/>
      <c r="G71" s="17"/>
      <c r="H71" s="17"/>
      <c r="I71" s="17"/>
    </row>
    <row r="72" spans="1:9" ht="19.5" customHeight="1">
      <c r="A72" s="31" t="s">
        <v>71</v>
      </c>
      <c r="B72" s="25">
        <v>545</v>
      </c>
      <c r="C72" s="15"/>
      <c r="D72" s="15"/>
      <c r="E72" s="15"/>
      <c r="F72" s="15"/>
      <c r="G72" s="17"/>
      <c r="H72" s="17"/>
      <c r="I72" s="17"/>
    </row>
    <row r="73" spans="1:9" ht="19.5" customHeight="1">
      <c r="A73" s="31" t="s">
        <v>72</v>
      </c>
      <c r="B73" s="25">
        <v>547</v>
      </c>
      <c r="C73" s="15"/>
      <c r="D73" s="15"/>
      <c r="E73" s="15"/>
      <c r="F73" s="15"/>
      <c r="G73" s="17"/>
      <c r="H73" s="17"/>
      <c r="I73" s="17"/>
    </row>
    <row r="74" spans="1:9" ht="19.5" customHeight="1">
      <c r="A74" s="31" t="s">
        <v>73</v>
      </c>
      <c r="B74" s="25">
        <v>549</v>
      </c>
      <c r="C74" s="15">
        <v>195</v>
      </c>
      <c r="D74" s="15"/>
      <c r="E74" s="15">
        <v>201.3</v>
      </c>
      <c r="F74" s="15"/>
      <c r="G74" s="27">
        <f>E74/C74*100</f>
        <v>103.23076923076924</v>
      </c>
      <c r="H74" s="17"/>
      <c r="I74" s="27"/>
    </row>
    <row r="75" spans="1:9" ht="19.5" customHeight="1">
      <c r="A75" s="30" t="s">
        <v>74</v>
      </c>
      <c r="B75" s="19">
        <v>55</v>
      </c>
      <c r="C75" s="20">
        <f>C76+C77+C78+C79</f>
        <v>0</v>
      </c>
      <c r="D75" s="20">
        <f>D76+D77+D78+D79</f>
        <v>0</v>
      </c>
      <c r="E75" s="20">
        <f>E76+E77+E78+E79</f>
        <v>1170.37</v>
      </c>
      <c r="F75" s="20">
        <f>F76+F77+F78+F79</f>
        <v>0</v>
      </c>
      <c r="G75" s="22">
        <v>0</v>
      </c>
      <c r="H75" s="50"/>
      <c r="I75" s="22">
        <v>0</v>
      </c>
    </row>
    <row r="76" spans="1:9" ht="27.75" customHeight="1">
      <c r="A76" s="31" t="s">
        <v>75</v>
      </c>
      <c r="B76" s="25">
        <v>551</v>
      </c>
      <c r="C76" s="15"/>
      <c r="D76" s="15"/>
      <c r="E76" s="15">
        <v>1170.37</v>
      </c>
      <c r="F76" s="15"/>
      <c r="G76" s="17"/>
      <c r="H76" s="17"/>
      <c r="I76" s="17"/>
    </row>
    <row r="77" spans="1:9" ht="19.5" customHeight="1">
      <c r="A77" s="31" t="s">
        <v>76</v>
      </c>
      <c r="B77" s="25">
        <v>556</v>
      </c>
      <c r="C77" s="26"/>
      <c r="D77" s="26"/>
      <c r="E77" s="26"/>
      <c r="F77" s="26"/>
      <c r="G77" s="35"/>
      <c r="H77" s="35"/>
      <c r="I77" s="35" t="s">
        <v>77</v>
      </c>
    </row>
    <row r="78" spans="1:9" ht="20.25" customHeight="1">
      <c r="A78" s="31" t="s">
        <v>78</v>
      </c>
      <c r="B78" s="25">
        <v>558</v>
      </c>
      <c r="C78" s="26"/>
      <c r="D78" s="26"/>
      <c r="E78" s="26"/>
      <c r="F78" s="26"/>
      <c r="G78" s="35"/>
      <c r="H78" s="35"/>
      <c r="I78" s="35"/>
    </row>
    <row r="79" spans="1:9" ht="24.75" customHeight="1">
      <c r="A79" s="31" t="s">
        <v>79</v>
      </c>
      <c r="B79" s="25">
        <v>559</v>
      </c>
      <c r="C79" s="26"/>
      <c r="D79" s="26"/>
      <c r="E79" s="26"/>
      <c r="F79" s="26"/>
      <c r="G79" s="35"/>
      <c r="H79" s="35"/>
      <c r="I79" s="35"/>
    </row>
    <row r="80" spans="1:9" ht="19.5" customHeight="1">
      <c r="A80" s="30" t="s">
        <v>80</v>
      </c>
      <c r="B80" s="19">
        <v>56</v>
      </c>
      <c r="C80" s="20">
        <v>0</v>
      </c>
      <c r="D80" s="20">
        <v>0</v>
      </c>
      <c r="E80" s="20">
        <v>0</v>
      </c>
      <c r="F80" s="20">
        <v>0</v>
      </c>
      <c r="G80" s="22">
        <v>0</v>
      </c>
      <c r="H80" s="22"/>
      <c r="I80" s="22">
        <v>0</v>
      </c>
    </row>
    <row r="81" spans="1:9" ht="19.5" customHeight="1">
      <c r="A81" s="51" t="s">
        <v>81</v>
      </c>
      <c r="B81" s="52">
        <v>59</v>
      </c>
      <c r="C81" s="53">
        <f>C82+C83</f>
        <v>0</v>
      </c>
      <c r="D81" s="53">
        <f>D82+D83</f>
        <v>0</v>
      </c>
      <c r="E81" s="53">
        <f>E82+E83</f>
        <v>0</v>
      </c>
      <c r="F81" s="53">
        <f>F82+F83</f>
        <v>0</v>
      </c>
      <c r="G81" s="54"/>
      <c r="H81" s="54"/>
      <c r="I81" s="54"/>
    </row>
    <row r="82" spans="1:9" ht="19.5" customHeight="1">
      <c r="A82" s="31" t="s">
        <v>82</v>
      </c>
      <c r="B82" s="25">
        <v>591</v>
      </c>
      <c r="C82" s="15"/>
      <c r="D82" s="15"/>
      <c r="E82" s="15"/>
      <c r="F82" s="15"/>
      <c r="G82" s="17"/>
      <c r="H82" s="17"/>
      <c r="I82" s="17"/>
    </row>
    <row r="83" spans="1:9" ht="19.5" customHeight="1">
      <c r="A83" s="31" t="s">
        <v>83</v>
      </c>
      <c r="B83" s="25">
        <v>595</v>
      </c>
      <c r="C83" s="15"/>
      <c r="D83" s="15"/>
      <c r="E83" s="15"/>
      <c r="F83" s="15"/>
      <c r="G83" s="17"/>
      <c r="H83" s="17"/>
      <c r="I83" s="17"/>
    </row>
    <row r="84" spans="1:9" ht="19.5" customHeight="1">
      <c r="A84" s="55" t="s">
        <v>84</v>
      </c>
      <c r="B84" s="56"/>
      <c r="C84" s="57">
        <f>SUM(C8-C36)</f>
        <v>-7453</v>
      </c>
      <c r="D84" s="57">
        <f>SUM(D8-D36)</f>
        <v>0</v>
      </c>
      <c r="E84" s="57">
        <f>SUM(E8-E36)</f>
        <v>1418.689999999995</v>
      </c>
      <c r="F84" s="57">
        <f>SUM(F8-F36)</f>
        <v>0</v>
      </c>
      <c r="G84" s="58">
        <v>0</v>
      </c>
      <c r="H84" s="59"/>
      <c r="I84" s="60">
        <v>0</v>
      </c>
    </row>
    <row r="85" spans="1:9" ht="19.5" customHeight="1">
      <c r="A85" s="55" t="s">
        <v>85</v>
      </c>
      <c r="B85" s="56"/>
      <c r="C85" s="61"/>
      <c r="D85" s="61"/>
      <c r="E85" s="61"/>
      <c r="F85" s="61"/>
      <c r="G85" s="59"/>
      <c r="H85" s="59"/>
      <c r="I85" s="59"/>
    </row>
    <row r="86" spans="1:9" ht="19.5" customHeight="1">
      <c r="A86" s="55" t="s">
        <v>86</v>
      </c>
      <c r="B86" s="56"/>
      <c r="C86" s="61"/>
      <c r="D86" s="61"/>
      <c r="E86" s="61"/>
      <c r="F86" s="61"/>
      <c r="G86" s="59"/>
      <c r="H86" s="59"/>
      <c r="I86" s="59"/>
    </row>
    <row r="87" spans="1:9" ht="19.5" customHeight="1">
      <c r="A87" s="171"/>
      <c r="B87" s="171"/>
      <c r="C87" s="171"/>
      <c r="D87" s="171"/>
      <c r="E87" s="171"/>
      <c r="F87" s="171"/>
      <c r="G87" s="171"/>
      <c r="H87" s="171"/>
      <c r="I87" s="171"/>
    </row>
    <row r="88" spans="1:9" ht="19.5" customHeight="1">
      <c r="A88" s="62" t="s">
        <v>87</v>
      </c>
      <c r="C88" s="63"/>
      <c r="D88" s="63" t="s">
        <v>88</v>
      </c>
      <c r="E88" s="63"/>
      <c r="F88" s="133">
        <v>43913</v>
      </c>
      <c r="G88" s="64"/>
      <c r="H88" s="64"/>
      <c r="I88" s="64"/>
    </row>
    <row r="89" ht="19.5" customHeight="1">
      <c r="A89" s="65"/>
    </row>
    <row r="90" ht="19.5" customHeight="1">
      <c r="A90" s="65"/>
    </row>
    <row r="91" ht="19.5" customHeight="1">
      <c r="A91" s="65"/>
    </row>
    <row r="92" ht="19.5" customHeight="1">
      <c r="A92" s="65"/>
    </row>
    <row r="93" ht="19.5" customHeight="1">
      <c r="A93" s="65"/>
    </row>
    <row r="94" ht="19.5" customHeight="1">
      <c r="A94" s="65"/>
    </row>
    <row r="95" ht="19.5" customHeight="1">
      <c r="A95" s="65"/>
    </row>
    <row r="96" ht="19.5" customHeight="1">
      <c r="A96" s="65"/>
    </row>
    <row r="97" ht="19.5" customHeight="1">
      <c r="A97" s="65"/>
    </row>
    <row r="98" ht="19.5" customHeight="1">
      <c r="A98" s="65"/>
    </row>
    <row r="99" ht="19.5" customHeight="1">
      <c r="A99" s="65"/>
    </row>
    <row r="100" ht="19.5" customHeight="1">
      <c r="A100" s="65"/>
    </row>
    <row r="101" ht="19.5" customHeight="1">
      <c r="A101" s="65"/>
    </row>
    <row r="102" ht="19.5" customHeight="1">
      <c r="A102" s="65"/>
    </row>
    <row r="103" ht="19.5" customHeight="1">
      <c r="A103" s="65"/>
    </row>
    <row r="104" ht="19.5" customHeight="1">
      <c r="A104" s="65"/>
    </row>
    <row r="105" ht="19.5" customHeight="1">
      <c r="A105" s="65"/>
    </row>
    <row r="106" ht="19.5" customHeight="1">
      <c r="A106" s="65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22.5" customHeight="1"/>
    <row r="152" ht="15" customHeight="1"/>
    <row r="153" ht="15" customHeight="1"/>
    <row r="154" ht="33" customHeight="1"/>
  </sheetData>
  <sheetProtection selectLockedCells="1" selectUnlockedCells="1"/>
  <mergeCells count="11">
    <mergeCell ref="A5:A6"/>
    <mergeCell ref="B5:B6"/>
    <mergeCell ref="C5:D5"/>
    <mergeCell ref="E5:F5"/>
    <mergeCell ref="G5:I5"/>
    <mergeCell ref="A87:I87"/>
    <mergeCell ref="A45:A46"/>
    <mergeCell ref="B45:B46"/>
    <mergeCell ref="C45:D45"/>
    <mergeCell ref="E45:F45"/>
    <mergeCell ref="G45:I45"/>
  </mergeCells>
  <printOptions horizontalCentered="1"/>
  <pageMargins left="0.19652777777777777" right="0.19652777777777777" top="0.7875" bottom="0.7875" header="0.5118055555555555" footer="0.5118055555555555"/>
  <pageSetup fitToHeight="2" horizontalDpi="300" verticalDpi="300" orientation="portrait" paperSize="9" scale="74" r:id="rId1"/>
  <headerFooter alignWithMargins="0">
    <oddFooter>&amp;CStrana &amp;P z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9.8515625" style="0" customWidth="1"/>
    <col min="2" max="2" width="11.57421875" style="0" customWidth="1"/>
    <col min="3" max="3" width="12.7109375" style="0" customWidth="1"/>
    <col min="4" max="4" width="14.421875" style="0" customWidth="1"/>
    <col min="5" max="5" width="11.28125" style="0" customWidth="1"/>
    <col min="6" max="6" width="13.57421875" style="0" customWidth="1"/>
    <col min="7" max="7" width="15.7109375" style="66" customWidth="1"/>
    <col min="8" max="8" width="13.7109375" style="0" customWidth="1"/>
  </cols>
  <sheetData>
    <row r="1" ht="24" customHeight="1">
      <c r="A1" s="1" t="s">
        <v>172</v>
      </c>
    </row>
    <row r="2" spans="1:7" ht="19.5" customHeight="1">
      <c r="A2" s="3" t="s">
        <v>89</v>
      </c>
      <c r="C2" s="2"/>
      <c r="D2" s="2"/>
      <c r="E2" s="2"/>
      <c r="F2" s="2"/>
      <c r="G2" s="67"/>
    </row>
    <row r="3" spans="1:7" ht="30" customHeight="1">
      <c r="A3" s="68" t="s">
        <v>155</v>
      </c>
      <c r="C3" s="68"/>
      <c r="D3" s="68"/>
      <c r="E3" s="68"/>
      <c r="F3" s="68"/>
      <c r="G3" s="69"/>
    </row>
    <row r="4" spans="3:7" ht="12.75">
      <c r="C4" s="2"/>
      <c r="D4" s="2"/>
      <c r="E4" s="2"/>
      <c r="F4" s="2"/>
      <c r="G4" s="67"/>
    </row>
    <row r="5" spans="1:7" ht="12.75" customHeight="1">
      <c r="A5" s="174" t="s">
        <v>1</v>
      </c>
      <c r="B5" s="175" t="s">
        <v>2</v>
      </c>
      <c r="C5" s="174" t="s">
        <v>156</v>
      </c>
      <c r="D5" s="174"/>
      <c r="E5" s="174"/>
      <c r="F5" s="174"/>
      <c r="G5" s="176" t="s">
        <v>151</v>
      </c>
    </row>
    <row r="6" spans="1:7" ht="24" customHeight="1">
      <c r="A6" s="174"/>
      <c r="B6" s="175"/>
      <c r="C6" s="70" t="s">
        <v>90</v>
      </c>
      <c r="D6" s="70" t="s">
        <v>91</v>
      </c>
      <c r="E6" s="70" t="s">
        <v>92</v>
      </c>
      <c r="F6" s="6" t="s">
        <v>93</v>
      </c>
      <c r="G6" s="176"/>
    </row>
    <row r="7" spans="1:7" ht="12.75">
      <c r="A7" s="7" t="s">
        <v>8</v>
      </c>
      <c r="B7" s="7" t="s">
        <v>9</v>
      </c>
      <c r="C7" s="7" t="s">
        <v>10</v>
      </c>
      <c r="D7" s="7" t="s">
        <v>10</v>
      </c>
      <c r="E7" s="7" t="s">
        <v>12</v>
      </c>
      <c r="F7" s="7" t="s">
        <v>14</v>
      </c>
      <c r="G7" s="71" t="s">
        <v>15</v>
      </c>
    </row>
    <row r="8" spans="1:7" s="23" customFormat="1" ht="19.5" customHeight="1">
      <c r="A8" s="72" t="s">
        <v>94</v>
      </c>
      <c r="B8" s="73"/>
      <c r="C8" s="74">
        <f>C10+C14+C20+C24+C30</f>
        <v>58026.2</v>
      </c>
      <c r="D8" s="74">
        <f>D10+D14+D20+D24+D30</f>
        <v>14846.8</v>
      </c>
      <c r="E8" s="74"/>
      <c r="F8" s="75">
        <f aca="true" t="shared" si="0" ref="F8:F39">C8+D8</f>
        <v>72873</v>
      </c>
      <c r="G8" s="75">
        <f>G10+G14+G20+G24+G30</f>
        <v>74608</v>
      </c>
    </row>
    <row r="9" spans="1:7" ht="16.5" customHeight="1">
      <c r="A9" s="13" t="s">
        <v>17</v>
      </c>
      <c r="B9" s="14"/>
      <c r="C9" s="29"/>
      <c r="D9" s="29"/>
      <c r="E9" s="29"/>
      <c r="F9" s="10">
        <f t="shared" si="0"/>
        <v>0</v>
      </c>
      <c r="G9" s="28"/>
    </row>
    <row r="10" spans="1:7" ht="16.5" customHeight="1">
      <c r="A10" s="76" t="s">
        <v>18</v>
      </c>
      <c r="B10" s="77">
        <v>60</v>
      </c>
      <c r="C10" s="78">
        <f>C11+C12+C13</f>
        <v>58026.2</v>
      </c>
      <c r="D10" s="78">
        <f>D11+D12+D13</f>
        <v>14821.8</v>
      </c>
      <c r="E10" s="78"/>
      <c r="F10" s="79">
        <f t="shared" si="0"/>
        <v>72848</v>
      </c>
      <c r="G10" s="135">
        <f>G11+G12+G13</f>
        <v>74608</v>
      </c>
    </row>
    <row r="11" spans="1:7" ht="16.5" customHeight="1">
      <c r="A11" s="24" t="s">
        <v>19</v>
      </c>
      <c r="B11" s="25">
        <v>601</v>
      </c>
      <c r="C11" s="17"/>
      <c r="D11" s="17"/>
      <c r="E11" s="17"/>
      <c r="F11" s="10">
        <f t="shared" si="0"/>
        <v>0</v>
      </c>
      <c r="G11" s="15"/>
    </row>
    <row r="12" spans="1:7" ht="16.5" customHeight="1">
      <c r="A12" s="24" t="s">
        <v>20</v>
      </c>
      <c r="B12" s="25">
        <v>602</v>
      </c>
      <c r="C12" s="17">
        <v>58026.2</v>
      </c>
      <c r="D12" s="17">
        <v>11021.35</v>
      </c>
      <c r="E12" s="29"/>
      <c r="F12" s="10">
        <f t="shared" si="0"/>
        <v>69047.55</v>
      </c>
      <c r="G12" s="15">
        <v>70408</v>
      </c>
    </row>
    <row r="13" spans="1:7" ht="16.5" customHeight="1">
      <c r="A13" s="24" t="s">
        <v>21</v>
      </c>
      <c r="B13" s="25">
        <v>604</v>
      </c>
      <c r="C13" s="17"/>
      <c r="D13" s="17">
        <v>3800.45</v>
      </c>
      <c r="E13" s="17"/>
      <c r="F13" s="10">
        <f t="shared" si="0"/>
        <v>3800.45</v>
      </c>
      <c r="G13" s="15">
        <v>4200</v>
      </c>
    </row>
    <row r="14" spans="1:7" ht="16.5" customHeight="1">
      <c r="A14" s="80" t="s">
        <v>22</v>
      </c>
      <c r="B14" s="77">
        <v>64</v>
      </c>
      <c r="C14" s="78">
        <f>C15+C16+C17+C18+C19</f>
        <v>0</v>
      </c>
      <c r="D14" s="78">
        <f>D15+D16+D17+D18+D19</f>
        <v>25</v>
      </c>
      <c r="E14" s="78"/>
      <c r="F14" s="79">
        <f t="shared" si="0"/>
        <v>25</v>
      </c>
      <c r="G14" s="135">
        <f>G15+G16+G17+G18+G19</f>
        <v>0</v>
      </c>
    </row>
    <row r="15" spans="1:7" ht="16.5" customHeight="1">
      <c r="A15" s="24" t="s">
        <v>23</v>
      </c>
      <c r="B15" s="25">
        <v>641</v>
      </c>
      <c r="C15" s="17"/>
      <c r="D15" s="17"/>
      <c r="E15" s="17"/>
      <c r="F15" s="10">
        <f t="shared" si="0"/>
        <v>0</v>
      </c>
      <c r="G15" s="15"/>
    </row>
    <row r="16" spans="1:7" ht="16.5" customHeight="1">
      <c r="A16" s="31" t="s">
        <v>24</v>
      </c>
      <c r="B16" s="25">
        <v>642</v>
      </c>
      <c r="C16" s="17"/>
      <c r="D16" s="17"/>
      <c r="E16" s="17"/>
      <c r="F16" s="10">
        <f t="shared" si="0"/>
        <v>0</v>
      </c>
      <c r="G16" s="15"/>
    </row>
    <row r="17" spans="1:7" ht="16.5" customHeight="1">
      <c r="A17" s="153" t="s">
        <v>137</v>
      </c>
      <c r="B17" s="25">
        <v>643</v>
      </c>
      <c r="C17" s="17"/>
      <c r="D17" s="17"/>
      <c r="E17" s="17"/>
      <c r="F17" s="10">
        <f t="shared" si="0"/>
        <v>0</v>
      </c>
      <c r="G17" s="15"/>
    </row>
    <row r="18" spans="1:7" ht="16.5" customHeight="1">
      <c r="A18" s="24" t="s">
        <v>25</v>
      </c>
      <c r="B18" s="25">
        <v>644</v>
      </c>
      <c r="C18" s="17"/>
      <c r="D18" s="17"/>
      <c r="E18" s="17"/>
      <c r="F18" s="10">
        <f t="shared" si="0"/>
        <v>0</v>
      </c>
      <c r="G18" s="15"/>
    </row>
    <row r="19" spans="1:7" ht="16.5" customHeight="1">
      <c r="A19" s="31" t="s">
        <v>26</v>
      </c>
      <c r="B19" s="25">
        <v>649</v>
      </c>
      <c r="C19" s="17"/>
      <c r="D19" s="17">
        <v>25</v>
      </c>
      <c r="E19" s="17"/>
      <c r="F19" s="10">
        <f t="shared" si="0"/>
        <v>25</v>
      </c>
      <c r="G19" s="15"/>
    </row>
    <row r="20" spans="1:7" ht="25.5" customHeight="1">
      <c r="A20" s="80" t="s">
        <v>27</v>
      </c>
      <c r="B20" s="77">
        <v>65</v>
      </c>
      <c r="C20" s="78">
        <f>C21+C22+C23</f>
        <v>0</v>
      </c>
      <c r="D20" s="78">
        <f>D21+D22+D23</f>
        <v>0</v>
      </c>
      <c r="E20" s="78"/>
      <c r="F20" s="79">
        <f t="shared" si="0"/>
        <v>0</v>
      </c>
      <c r="G20" s="135">
        <f>G21+G22+G23</f>
        <v>0</v>
      </c>
    </row>
    <row r="21" spans="1:7" ht="25.5" customHeight="1">
      <c r="A21" s="31" t="s">
        <v>28</v>
      </c>
      <c r="B21" s="25">
        <v>651</v>
      </c>
      <c r="C21" s="17"/>
      <c r="D21" s="17"/>
      <c r="E21" s="17"/>
      <c r="F21" s="10">
        <f t="shared" si="0"/>
        <v>0</v>
      </c>
      <c r="G21" s="15"/>
    </row>
    <row r="22" spans="1:7" ht="16.5" customHeight="1">
      <c r="A22" s="24" t="s">
        <v>29</v>
      </c>
      <c r="B22" s="32">
        <v>654</v>
      </c>
      <c r="C22" s="17"/>
      <c r="D22" s="17"/>
      <c r="E22" s="17"/>
      <c r="F22" s="10">
        <f t="shared" si="0"/>
        <v>0</v>
      </c>
      <c r="G22" s="15"/>
    </row>
    <row r="23" spans="1:7" ht="16.5" customHeight="1">
      <c r="A23" s="24" t="s">
        <v>30</v>
      </c>
      <c r="B23" s="33">
        <v>658</v>
      </c>
      <c r="C23" s="17"/>
      <c r="D23" s="17"/>
      <c r="E23" s="17"/>
      <c r="F23" s="10">
        <f t="shared" si="0"/>
        <v>0</v>
      </c>
      <c r="G23" s="15"/>
    </row>
    <row r="24" spans="1:7" ht="16.5" customHeight="1">
      <c r="A24" s="80" t="s">
        <v>31</v>
      </c>
      <c r="B24" s="77">
        <v>66</v>
      </c>
      <c r="C24" s="78">
        <f>C25+C26+C27+C28+C29</f>
        <v>0</v>
      </c>
      <c r="D24" s="78">
        <f>D25+D26+D27+D28+D29</f>
        <v>0</v>
      </c>
      <c r="E24" s="78"/>
      <c r="F24" s="79">
        <f t="shared" si="0"/>
        <v>0</v>
      </c>
      <c r="G24" s="135">
        <f>G25+G26+G27+G28+G29</f>
        <v>0</v>
      </c>
    </row>
    <row r="25" spans="1:7" ht="16.5" customHeight="1">
      <c r="A25" s="24" t="s">
        <v>32</v>
      </c>
      <c r="B25" s="25">
        <v>661</v>
      </c>
      <c r="C25" s="17"/>
      <c r="D25" s="17"/>
      <c r="E25" s="17"/>
      <c r="F25" s="10">
        <f t="shared" si="0"/>
        <v>0</v>
      </c>
      <c r="G25" s="15"/>
    </row>
    <row r="26" spans="1:7" ht="16.5" customHeight="1">
      <c r="A26" s="24" t="s">
        <v>33</v>
      </c>
      <c r="B26" s="25">
        <v>662</v>
      </c>
      <c r="C26" s="17"/>
      <c r="D26" s="17"/>
      <c r="E26" s="17"/>
      <c r="F26" s="10">
        <f t="shared" si="0"/>
        <v>0</v>
      </c>
      <c r="G26" s="15"/>
    </row>
    <row r="27" spans="1:7" ht="16.5" customHeight="1">
      <c r="A27" s="24" t="s">
        <v>34</v>
      </c>
      <c r="B27" s="25">
        <v>663</v>
      </c>
      <c r="C27" s="17"/>
      <c r="D27" s="17"/>
      <c r="E27" s="17"/>
      <c r="F27" s="10">
        <f t="shared" si="0"/>
        <v>0</v>
      </c>
      <c r="G27" s="15"/>
    </row>
    <row r="28" spans="1:7" ht="16.5" customHeight="1">
      <c r="A28" s="24" t="s">
        <v>35</v>
      </c>
      <c r="B28" s="25">
        <v>664</v>
      </c>
      <c r="C28" s="17"/>
      <c r="D28" s="17"/>
      <c r="E28" s="17"/>
      <c r="F28" s="10">
        <f t="shared" si="0"/>
        <v>0</v>
      </c>
      <c r="G28" s="15"/>
    </row>
    <row r="29" spans="1:7" ht="16.5" customHeight="1">
      <c r="A29" s="24" t="s">
        <v>36</v>
      </c>
      <c r="B29" s="25">
        <v>665</v>
      </c>
      <c r="C29" s="17"/>
      <c r="D29" s="17"/>
      <c r="E29" s="17"/>
      <c r="F29" s="10">
        <f t="shared" si="0"/>
        <v>0</v>
      </c>
      <c r="G29" s="15"/>
    </row>
    <row r="30" spans="1:7" ht="16.5" customHeight="1">
      <c r="A30" s="80" t="s">
        <v>37</v>
      </c>
      <c r="B30" s="77">
        <v>69</v>
      </c>
      <c r="C30" s="78">
        <f>C31+C32+C33+C34</f>
        <v>0</v>
      </c>
      <c r="D30" s="78">
        <f>D31+D32+D33+D34</f>
        <v>0</v>
      </c>
      <c r="E30" s="78"/>
      <c r="F30" s="79">
        <f t="shared" si="0"/>
        <v>0</v>
      </c>
      <c r="G30" s="135">
        <f>G31+G32+G33+G34</f>
        <v>0</v>
      </c>
    </row>
    <row r="31" spans="1:7" ht="16.5" customHeight="1">
      <c r="A31" s="42" t="s">
        <v>38</v>
      </c>
      <c r="B31" s="25">
        <v>691</v>
      </c>
      <c r="C31" s="17"/>
      <c r="D31" s="17"/>
      <c r="E31" s="17"/>
      <c r="F31" s="10">
        <f t="shared" si="0"/>
        <v>0</v>
      </c>
      <c r="G31" s="15"/>
    </row>
    <row r="32" spans="1:7" ht="16.5" customHeight="1">
      <c r="A32" s="41" t="s">
        <v>39</v>
      </c>
      <c r="B32" s="25">
        <v>691</v>
      </c>
      <c r="C32" s="15"/>
      <c r="D32" s="17"/>
      <c r="E32" s="17"/>
      <c r="F32" s="10">
        <f t="shared" si="0"/>
        <v>0</v>
      </c>
      <c r="G32" s="15"/>
    </row>
    <row r="33" spans="1:7" ht="16.5" customHeight="1">
      <c r="A33" s="41" t="s">
        <v>40</v>
      </c>
      <c r="B33" s="25">
        <v>691</v>
      </c>
      <c r="C33" s="15"/>
      <c r="D33" s="17"/>
      <c r="E33" s="17"/>
      <c r="F33" s="10">
        <f t="shared" si="0"/>
        <v>0</v>
      </c>
      <c r="G33" s="15"/>
    </row>
    <row r="34" spans="1:7" ht="16.5" customHeight="1">
      <c r="A34" s="31"/>
      <c r="B34" s="25">
        <v>691</v>
      </c>
      <c r="C34" s="17"/>
      <c r="D34" s="17"/>
      <c r="E34" s="17"/>
      <c r="F34" s="10">
        <f t="shared" si="0"/>
        <v>0</v>
      </c>
      <c r="G34" s="15"/>
    </row>
    <row r="35" spans="1:7" s="23" customFormat="1" ht="16.5" customHeight="1">
      <c r="A35" s="72" t="s">
        <v>95</v>
      </c>
      <c r="B35" s="81"/>
      <c r="C35" s="74">
        <f>C37+C41+C52+C59+C63+C71+C76+C77</f>
        <v>56607.51</v>
      </c>
      <c r="D35" s="74">
        <f>D37+D41+D52+D59+D63+D71+D76+D77</f>
        <v>13701.750000000002</v>
      </c>
      <c r="E35" s="74"/>
      <c r="F35" s="75">
        <f t="shared" si="0"/>
        <v>70309.26000000001</v>
      </c>
      <c r="G35" s="74">
        <f>G37+G41+G52+G59+G63+G71+G76+G77</f>
        <v>74608</v>
      </c>
    </row>
    <row r="36" spans="1:7" ht="16.5" customHeight="1">
      <c r="A36" s="44" t="s">
        <v>42</v>
      </c>
      <c r="B36" s="45"/>
      <c r="C36" s="17"/>
      <c r="D36" s="17"/>
      <c r="E36" s="17"/>
      <c r="F36" s="10">
        <f t="shared" si="0"/>
        <v>0</v>
      </c>
      <c r="G36" s="15"/>
    </row>
    <row r="37" spans="1:7" ht="16.5" customHeight="1">
      <c r="A37" s="80" t="s">
        <v>43</v>
      </c>
      <c r="B37" s="77">
        <v>50</v>
      </c>
      <c r="C37" s="78">
        <f>C38+C39+C40</f>
        <v>4573.13</v>
      </c>
      <c r="D37" s="78">
        <f>D38+D39+D40</f>
        <v>4862.07</v>
      </c>
      <c r="E37" s="78"/>
      <c r="F37" s="79">
        <f t="shared" si="0"/>
        <v>9435.2</v>
      </c>
      <c r="G37" s="135">
        <f>G38+G39+G40</f>
        <v>10010</v>
      </c>
    </row>
    <row r="38" spans="1:7" ht="16.5" customHeight="1">
      <c r="A38" s="31" t="s">
        <v>44</v>
      </c>
      <c r="B38" s="46">
        <v>501</v>
      </c>
      <c r="C38" s="15">
        <v>2364.73</v>
      </c>
      <c r="D38" s="17">
        <v>1661.45</v>
      </c>
      <c r="E38" s="17"/>
      <c r="F38" s="10">
        <f t="shared" si="0"/>
        <v>4026.1800000000003</v>
      </c>
      <c r="G38" s="15">
        <v>3900</v>
      </c>
    </row>
    <row r="39" spans="1:7" ht="16.5" customHeight="1">
      <c r="A39" s="47" t="s">
        <v>45</v>
      </c>
      <c r="B39" s="48">
        <v>502</v>
      </c>
      <c r="C39" s="15">
        <v>2208.4</v>
      </c>
      <c r="D39" s="17">
        <v>335.74</v>
      </c>
      <c r="E39" s="17"/>
      <c r="F39" s="10">
        <f t="shared" si="0"/>
        <v>2544.1400000000003</v>
      </c>
      <c r="G39" s="15">
        <v>2750</v>
      </c>
    </row>
    <row r="40" spans="1:7" ht="16.5" customHeight="1">
      <c r="A40" s="47" t="s">
        <v>49</v>
      </c>
      <c r="B40" s="48">
        <v>504</v>
      </c>
      <c r="C40" s="17"/>
      <c r="D40" s="17">
        <v>2864.88</v>
      </c>
      <c r="E40" s="17"/>
      <c r="F40" s="10">
        <f aca="true" t="shared" si="1" ref="F40:F74">C40+D40</f>
        <v>2864.88</v>
      </c>
      <c r="G40" s="15">
        <v>3360</v>
      </c>
    </row>
    <row r="41" spans="1:7" ht="16.5" customHeight="1">
      <c r="A41" s="80" t="s">
        <v>50</v>
      </c>
      <c r="B41" s="77">
        <v>51</v>
      </c>
      <c r="C41" s="78">
        <f>C42+C43+C44+C45</f>
        <v>12341.11</v>
      </c>
      <c r="D41" s="78">
        <f>D42+D43+D44+D45</f>
        <v>1757.8</v>
      </c>
      <c r="E41" s="78"/>
      <c r="F41" s="79">
        <f t="shared" si="1"/>
        <v>14098.91</v>
      </c>
      <c r="G41" s="135">
        <f>SUM(G42:G45)</f>
        <v>14260</v>
      </c>
    </row>
    <row r="42" spans="1:7" ht="16.5" customHeight="1">
      <c r="A42" s="31" t="s">
        <v>51</v>
      </c>
      <c r="B42" s="25">
        <v>511</v>
      </c>
      <c r="C42" s="15">
        <v>3687.42</v>
      </c>
      <c r="D42" s="17">
        <v>90</v>
      </c>
      <c r="E42" s="17"/>
      <c r="F42" s="10">
        <f t="shared" si="1"/>
        <v>3777.42</v>
      </c>
      <c r="G42" s="15">
        <v>3500</v>
      </c>
    </row>
    <row r="43" spans="1:7" ht="16.5" customHeight="1">
      <c r="A43" s="31" t="s">
        <v>52</v>
      </c>
      <c r="B43" s="25">
        <v>512</v>
      </c>
      <c r="C43" s="15">
        <v>46.21</v>
      </c>
      <c r="D43" s="17"/>
      <c r="E43" s="17"/>
      <c r="F43" s="10">
        <f t="shared" si="1"/>
        <v>46.21</v>
      </c>
      <c r="G43" s="15">
        <v>220</v>
      </c>
    </row>
    <row r="44" spans="1:7" ht="16.5" customHeight="1">
      <c r="A44" s="31" t="s">
        <v>53</v>
      </c>
      <c r="B44" s="25">
        <v>513</v>
      </c>
      <c r="C44" s="17">
        <v>67.37</v>
      </c>
      <c r="D44" s="17"/>
      <c r="E44" s="17"/>
      <c r="F44" s="10">
        <f t="shared" si="1"/>
        <v>67.37</v>
      </c>
      <c r="G44" s="15">
        <v>88</v>
      </c>
    </row>
    <row r="45" spans="1:7" ht="16.5" customHeight="1">
      <c r="A45" s="31" t="s">
        <v>54</v>
      </c>
      <c r="B45" s="25">
        <v>518</v>
      </c>
      <c r="C45" s="49">
        <v>8540.11</v>
      </c>
      <c r="D45" s="17">
        <v>1667.8</v>
      </c>
      <c r="E45" s="17"/>
      <c r="F45" s="10">
        <f t="shared" si="1"/>
        <v>10207.91</v>
      </c>
      <c r="G45" s="15">
        <v>10452</v>
      </c>
    </row>
    <row r="46" spans="1:7" ht="16.5" customHeight="1">
      <c r="A46" s="134" t="s">
        <v>136</v>
      </c>
      <c r="B46" s="25"/>
      <c r="C46" s="15">
        <v>1522.74</v>
      </c>
      <c r="D46" s="17">
        <v>125.82</v>
      </c>
      <c r="E46" s="17"/>
      <c r="F46" s="10">
        <f t="shared" si="1"/>
        <v>1648.56</v>
      </c>
      <c r="G46" s="15">
        <v>1799</v>
      </c>
    </row>
    <row r="47" spans="1:7" ht="16.5" customHeight="1">
      <c r="A47" s="31" t="s">
        <v>55</v>
      </c>
      <c r="B47" s="25"/>
      <c r="C47" s="15">
        <v>3760</v>
      </c>
      <c r="D47" s="17">
        <v>560</v>
      </c>
      <c r="E47" s="17"/>
      <c r="F47" s="10">
        <f t="shared" si="1"/>
        <v>4320</v>
      </c>
      <c r="G47" s="15">
        <v>4672</v>
      </c>
    </row>
    <row r="48" spans="1:7" ht="16.5" customHeight="1">
      <c r="A48" s="31" t="s">
        <v>56</v>
      </c>
      <c r="B48" s="25"/>
      <c r="C48" s="15">
        <v>239.04</v>
      </c>
      <c r="D48" s="17">
        <v>0</v>
      </c>
      <c r="E48" s="17"/>
      <c r="F48" s="10">
        <f t="shared" si="1"/>
        <v>239.04</v>
      </c>
      <c r="G48" s="15">
        <v>300</v>
      </c>
    </row>
    <row r="49" spans="1:7" ht="16.5" customHeight="1">
      <c r="A49" s="31" t="s">
        <v>57</v>
      </c>
      <c r="B49" s="25"/>
      <c r="C49" s="15">
        <v>1788.79</v>
      </c>
      <c r="D49" s="17">
        <v>267.29</v>
      </c>
      <c r="E49" s="17"/>
      <c r="F49" s="10">
        <f t="shared" si="1"/>
        <v>2056.08</v>
      </c>
      <c r="G49" s="15">
        <v>2006</v>
      </c>
    </row>
    <row r="50" spans="1:7" ht="16.5" customHeight="1">
      <c r="A50" s="134" t="s">
        <v>146</v>
      </c>
      <c r="B50" s="25"/>
      <c r="C50" s="15">
        <v>1229.54</v>
      </c>
      <c r="D50" s="17">
        <v>309.69</v>
      </c>
      <c r="E50" s="17"/>
      <c r="F50" s="10">
        <f t="shared" si="1"/>
        <v>1539.23</v>
      </c>
      <c r="G50" s="15">
        <v>1570</v>
      </c>
    </row>
    <row r="51" spans="1:7" ht="16.5" customHeight="1">
      <c r="A51" s="134" t="s">
        <v>157</v>
      </c>
      <c r="B51" s="25"/>
      <c r="C51" s="15"/>
      <c r="D51" s="17">
        <v>405</v>
      </c>
      <c r="E51" s="17"/>
      <c r="F51" s="10">
        <f t="shared" si="1"/>
        <v>405</v>
      </c>
      <c r="G51" s="15"/>
    </row>
    <row r="52" spans="1:7" ht="16.5" customHeight="1">
      <c r="A52" s="80" t="s">
        <v>58</v>
      </c>
      <c r="B52" s="77">
        <v>52</v>
      </c>
      <c r="C52" s="78">
        <f>C53+C54+C55</f>
        <v>38198.93</v>
      </c>
      <c r="D52" s="78">
        <f>D53+D54+D55</f>
        <v>6772.51</v>
      </c>
      <c r="E52" s="78"/>
      <c r="F52" s="79">
        <f t="shared" si="1"/>
        <v>44971.44</v>
      </c>
      <c r="G52" s="135">
        <f>G53+G54+G55</f>
        <v>48691</v>
      </c>
    </row>
    <row r="53" spans="1:7" ht="16.5" customHeight="1">
      <c r="A53" s="31" t="s">
        <v>59</v>
      </c>
      <c r="B53" s="25">
        <v>521</v>
      </c>
      <c r="C53" s="15">
        <v>26774.93</v>
      </c>
      <c r="D53" s="17">
        <v>5335.35</v>
      </c>
      <c r="E53" s="17"/>
      <c r="F53" s="10">
        <f t="shared" si="1"/>
        <v>32110.28</v>
      </c>
      <c r="G53" s="15">
        <v>35290</v>
      </c>
    </row>
    <row r="54" spans="1:7" ht="25.5" customHeight="1">
      <c r="A54" s="31" t="s">
        <v>60</v>
      </c>
      <c r="B54" s="46" t="s">
        <v>61</v>
      </c>
      <c r="C54" s="15">
        <v>9363.28</v>
      </c>
      <c r="D54" s="17">
        <v>1437.16</v>
      </c>
      <c r="E54" s="17"/>
      <c r="F54" s="10">
        <f t="shared" si="1"/>
        <v>10800.44</v>
      </c>
      <c r="G54" s="15">
        <v>11706</v>
      </c>
    </row>
    <row r="55" spans="1:7" ht="16.5" customHeight="1">
      <c r="A55" s="31" t="s">
        <v>62</v>
      </c>
      <c r="B55" s="46" t="s">
        <v>63</v>
      </c>
      <c r="C55" s="15">
        <v>2060.72</v>
      </c>
      <c r="D55" s="17">
        <v>0</v>
      </c>
      <c r="E55" s="17"/>
      <c r="F55" s="10">
        <f t="shared" si="1"/>
        <v>2060.72</v>
      </c>
      <c r="G55" s="15">
        <v>1695</v>
      </c>
    </row>
    <row r="56" spans="1:7" ht="32.25" customHeight="1">
      <c r="A56" s="174" t="s">
        <v>1</v>
      </c>
      <c r="B56" s="175" t="s">
        <v>2</v>
      </c>
      <c r="C56" s="174" t="s">
        <v>156</v>
      </c>
      <c r="D56" s="174"/>
      <c r="E56" s="174"/>
      <c r="F56" s="174"/>
      <c r="G56" s="176" t="s">
        <v>151</v>
      </c>
    </row>
    <row r="57" spans="1:7" ht="33" customHeight="1">
      <c r="A57" s="174"/>
      <c r="B57" s="175"/>
      <c r="C57" s="70" t="s">
        <v>90</v>
      </c>
      <c r="D57" s="70" t="s">
        <v>91</v>
      </c>
      <c r="E57" s="70" t="s">
        <v>92</v>
      </c>
      <c r="F57" s="6" t="s">
        <v>93</v>
      </c>
      <c r="G57" s="176"/>
    </row>
    <row r="58" spans="1:7" ht="16.5" customHeight="1">
      <c r="A58" s="7" t="s">
        <v>8</v>
      </c>
      <c r="B58" s="7" t="s">
        <v>9</v>
      </c>
      <c r="C58" s="7" t="s">
        <v>10</v>
      </c>
      <c r="D58" s="7" t="s">
        <v>10</v>
      </c>
      <c r="E58" s="7" t="s">
        <v>12</v>
      </c>
      <c r="F58" s="7" t="s">
        <v>14</v>
      </c>
      <c r="G58" s="71" t="s">
        <v>15</v>
      </c>
    </row>
    <row r="59" spans="1:7" ht="16.5" customHeight="1">
      <c r="A59" s="80" t="s">
        <v>64</v>
      </c>
      <c r="B59" s="77">
        <v>53</v>
      </c>
      <c r="C59" s="83">
        <f>SUM(C60:C62)</f>
        <v>117.68</v>
      </c>
      <c r="D59" s="83">
        <f>SUM(D60:D62)</f>
        <v>5</v>
      </c>
      <c r="E59" s="83"/>
      <c r="F59" s="83">
        <f>SUM(F60:F62)</f>
        <v>122.68</v>
      </c>
      <c r="G59" s="83">
        <f>SUM(G60:G62)</f>
        <v>176</v>
      </c>
    </row>
    <row r="60" spans="1:7" ht="15.75" customHeight="1">
      <c r="A60" s="31" t="s">
        <v>65</v>
      </c>
      <c r="B60" s="25">
        <v>531</v>
      </c>
      <c r="C60" s="17"/>
      <c r="D60" s="17"/>
      <c r="E60" s="17"/>
      <c r="F60" s="10">
        <f t="shared" si="1"/>
        <v>0</v>
      </c>
      <c r="G60" s="15"/>
    </row>
    <row r="61" spans="1:7" ht="16.5" customHeight="1">
      <c r="A61" s="31" t="s">
        <v>66</v>
      </c>
      <c r="B61" s="25">
        <v>532</v>
      </c>
      <c r="C61" s="17"/>
      <c r="D61" s="17"/>
      <c r="E61" s="17"/>
      <c r="F61" s="10">
        <f t="shared" si="1"/>
        <v>0</v>
      </c>
      <c r="G61" s="15"/>
    </row>
    <row r="62" spans="1:7" ht="16.5" customHeight="1">
      <c r="A62" s="31" t="s">
        <v>67</v>
      </c>
      <c r="B62" s="25">
        <v>538</v>
      </c>
      <c r="C62" s="17">
        <v>117.68</v>
      </c>
      <c r="D62" s="17">
        <v>5</v>
      </c>
      <c r="E62" s="17"/>
      <c r="F62" s="10">
        <f t="shared" si="1"/>
        <v>122.68</v>
      </c>
      <c r="G62" s="15">
        <v>176</v>
      </c>
    </row>
    <row r="63" spans="1:7" ht="16.5" customHeight="1">
      <c r="A63" s="80" t="s">
        <v>68</v>
      </c>
      <c r="B63" s="77">
        <v>54</v>
      </c>
      <c r="C63" s="78">
        <f>C64+C65+C66+C67+C68+C69+C70</f>
        <v>206.29000000000002</v>
      </c>
      <c r="D63" s="78">
        <f>D64+D65+D66+D67+D68+D69+D70</f>
        <v>0</v>
      </c>
      <c r="E63" s="78"/>
      <c r="F63" s="79">
        <f t="shared" si="1"/>
        <v>206.29000000000002</v>
      </c>
      <c r="G63" s="135">
        <f>G64+G65+G66+G67+G68+G69+G70</f>
        <v>195</v>
      </c>
    </row>
    <row r="64" spans="1:7" ht="16.5" customHeight="1">
      <c r="A64" s="31" t="s">
        <v>23</v>
      </c>
      <c r="B64" s="25">
        <v>541</v>
      </c>
      <c r="C64" s="35">
        <v>4.99</v>
      </c>
      <c r="D64" s="35"/>
      <c r="E64" s="35"/>
      <c r="F64" s="10">
        <f t="shared" si="1"/>
        <v>4.99</v>
      </c>
      <c r="G64" s="26"/>
    </row>
    <row r="65" spans="1:7" ht="16.5" customHeight="1">
      <c r="A65" s="31" t="s">
        <v>69</v>
      </c>
      <c r="B65" s="25">
        <v>542</v>
      </c>
      <c r="C65" s="35"/>
      <c r="D65" s="35"/>
      <c r="E65" s="35"/>
      <c r="F65" s="10">
        <f t="shared" si="1"/>
        <v>0</v>
      </c>
      <c r="G65" s="26"/>
    </row>
    <row r="66" spans="1:7" ht="16.5" customHeight="1">
      <c r="A66" s="31" t="s">
        <v>70</v>
      </c>
      <c r="B66" s="25">
        <v>543</v>
      </c>
      <c r="C66" s="35"/>
      <c r="D66" s="35"/>
      <c r="E66" s="27"/>
      <c r="F66" s="10">
        <f t="shared" si="1"/>
        <v>0</v>
      </c>
      <c r="G66" s="136"/>
    </row>
    <row r="67" spans="1:7" ht="16.5" customHeight="1">
      <c r="A67" s="31" t="s">
        <v>25</v>
      </c>
      <c r="B67" s="25">
        <v>544</v>
      </c>
      <c r="C67" s="27"/>
      <c r="D67" s="27"/>
      <c r="E67" s="27"/>
      <c r="F67" s="10">
        <f t="shared" si="1"/>
        <v>0</v>
      </c>
      <c r="G67" s="136"/>
    </row>
    <row r="68" spans="1:7" ht="16.5" customHeight="1">
      <c r="A68" s="31" t="s">
        <v>71</v>
      </c>
      <c r="B68" s="25">
        <v>545</v>
      </c>
      <c r="C68" s="82"/>
      <c r="D68" s="82"/>
      <c r="E68" s="82"/>
      <c r="F68" s="10">
        <f t="shared" si="1"/>
        <v>0</v>
      </c>
      <c r="G68" s="137"/>
    </row>
    <row r="69" spans="1:7" ht="16.5" customHeight="1">
      <c r="A69" s="31" t="s">
        <v>72</v>
      </c>
      <c r="B69" s="25">
        <v>547</v>
      </c>
      <c r="C69" s="82"/>
      <c r="D69" s="82"/>
      <c r="E69" s="82"/>
      <c r="F69" s="10">
        <f t="shared" si="1"/>
        <v>0</v>
      </c>
      <c r="G69" s="137"/>
    </row>
    <row r="70" spans="1:7" ht="16.5" customHeight="1">
      <c r="A70" s="31" t="s">
        <v>73</v>
      </c>
      <c r="B70" s="25">
        <v>549</v>
      </c>
      <c r="C70" s="15">
        <v>201.3</v>
      </c>
      <c r="D70" s="82"/>
      <c r="E70" s="82"/>
      <c r="F70" s="10">
        <f t="shared" si="1"/>
        <v>201.3</v>
      </c>
      <c r="G70" s="137">
        <v>195</v>
      </c>
    </row>
    <row r="71" spans="1:7" ht="16.5" customHeight="1">
      <c r="A71" s="80" t="s">
        <v>74</v>
      </c>
      <c r="B71" s="77">
        <v>55</v>
      </c>
      <c r="C71" s="83">
        <f>C72+C73+C74+C75</f>
        <v>1170.37</v>
      </c>
      <c r="D71" s="83">
        <f>D72+D73+D74+D75</f>
        <v>0</v>
      </c>
      <c r="E71" s="83"/>
      <c r="F71" s="79">
        <f t="shared" si="1"/>
        <v>1170.37</v>
      </c>
      <c r="G71" s="79">
        <f>G72+G73+G74+G75</f>
        <v>0</v>
      </c>
    </row>
    <row r="72" spans="1:7" ht="25.5" customHeight="1">
      <c r="A72" s="31" t="s">
        <v>75</v>
      </c>
      <c r="B72" s="25">
        <v>551</v>
      </c>
      <c r="C72" s="84">
        <v>1170.37</v>
      </c>
      <c r="D72" s="84"/>
      <c r="E72" s="84"/>
      <c r="F72" s="10">
        <f t="shared" si="1"/>
        <v>1170.37</v>
      </c>
      <c r="G72" s="138"/>
    </row>
    <row r="73" spans="1:7" ht="16.5" customHeight="1">
      <c r="A73" s="31" t="s">
        <v>96</v>
      </c>
      <c r="B73" s="25">
        <v>554</v>
      </c>
      <c r="C73" s="84"/>
      <c r="D73" s="84"/>
      <c r="E73" s="84"/>
      <c r="F73" s="10">
        <f t="shared" si="1"/>
        <v>0</v>
      </c>
      <c r="G73" s="138"/>
    </row>
    <row r="74" spans="1:7" ht="16.5" customHeight="1">
      <c r="A74" s="31" t="s">
        <v>78</v>
      </c>
      <c r="B74" s="25">
        <v>558</v>
      </c>
      <c r="C74" s="84"/>
      <c r="D74" s="84"/>
      <c r="E74" s="84"/>
      <c r="F74" s="10">
        <f t="shared" si="1"/>
        <v>0</v>
      </c>
      <c r="G74" s="138"/>
    </row>
    <row r="75" spans="1:7" ht="16.5" customHeight="1">
      <c r="A75" s="31" t="s">
        <v>79</v>
      </c>
      <c r="B75" s="25">
        <v>559</v>
      </c>
      <c r="C75" s="84"/>
      <c r="D75" s="84"/>
      <c r="E75" s="84"/>
      <c r="F75" s="10">
        <f aca="true" t="shared" si="2" ref="F75:F81">C75+D75</f>
        <v>0</v>
      </c>
      <c r="G75" s="138"/>
    </row>
    <row r="76" spans="1:7" ht="16.5" customHeight="1">
      <c r="A76" s="80" t="s">
        <v>80</v>
      </c>
      <c r="B76" s="77">
        <v>56</v>
      </c>
      <c r="C76" s="85"/>
      <c r="D76" s="85"/>
      <c r="E76" s="85"/>
      <c r="F76" s="79">
        <f t="shared" si="2"/>
        <v>0</v>
      </c>
      <c r="G76" s="139"/>
    </row>
    <row r="77" spans="1:7" ht="16.5" customHeight="1">
      <c r="A77" s="80" t="s">
        <v>81</v>
      </c>
      <c r="B77" s="77">
        <v>59</v>
      </c>
      <c r="C77" s="83">
        <f>C78</f>
        <v>0</v>
      </c>
      <c r="D77" s="83">
        <f>D78</f>
        <v>304.37</v>
      </c>
      <c r="E77" s="85"/>
      <c r="F77" s="79">
        <f t="shared" si="2"/>
        <v>304.37</v>
      </c>
      <c r="G77" s="79">
        <f>G78</f>
        <v>1276</v>
      </c>
    </row>
    <row r="78" spans="1:7" ht="16.5" customHeight="1">
      <c r="A78" s="31" t="s">
        <v>82</v>
      </c>
      <c r="B78" s="25">
        <v>591</v>
      </c>
      <c r="C78" s="84"/>
      <c r="D78" s="84">
        <v>304.37</v>
      </c>
      <c r="E78" s="84"/>
      <c r="F78" s="10">
        <f t="shared" si="2"/>
        <v>304.37</v>
      </c>
      <c r="G78" s="138">
        <v>1276</v>
      </c>
    </row>
    <row r="79" spans="1:7" ht="16.5" customHeight="1">
      <c r="A79" s="31" t="s">
        <v>83</v>
      </c>
      <c r="B79" s="25">
        <v>595</v>
      </c>
      <c r="C79" s="84"/>
      <c r="D79" s="84"/>
      <c r="E79" s="84"/>
      <c r="F79" s="10">
        <f t="shared" si="2"/>
        <v>0</v>
      </c>
      <c r="G79" s="138"/>
    </row>
    <row r="80" spans="1:7" ht="16.5" customHeight="1">
      <c r="A80" s="86" t="s">
        <v>84</v>
      </c>
      <c r="B80" s="87"/>
      <c r="C80" s="83">
        <f>C8-C35</f>
        <v>1418.689999999995</v>
      </c>
      <c r="D80" s="83">
        <f>D8-D35</f>
        <v>1145.0499999999975</v>
      </c>
      <c r="E80" s="83"/>
      <c r="F80" s="79">
        <f t="shared" si="2"/>
        <v>2563.7399999999925</v>
      </c>
      <c r="G80" s="79">
        <f>G8-G35</f>
        <v>0</v>
      </c>
    </row>
    <row r="81" spans="1:7" ht="16.5" customHeight="1">
      <c r="A81" s="147" t="s">
        <v>97</v>
      </c>
      <c r="B81" s="148"/>
      <c r="C81" s="149">
        <f>C80+C82+C83</f>
        <v>1418.689999999995</v>
      </c>
      <c r="D81" s="149">
        <f>D80+D82+D83</f>
        <v>1145.0499999999975</v>
      </c>
      <c r="E81" s="150"/>
      <c r="F81" s="151">
        <f t="shared" si="2"/>
        <v>2563.7399999999925</v>
      </c>
      <c r="G81" s="139">
        <v>0</v>
      </c>
    </row>
    <row r="82" spans="1:7" ht="12.75">
      <c r="A82" s="142"/>
      <c r="B82" s="143"/>
      <c r="C82" s="144"/>
      <c r="D82" s="144"/>
      <c r="E82" s="144"/>
      <c r="F82" s="144">
        <f>SUM(C82:D82)</f>
        <v>0</v>
      </c>
      <c r="G82" s="145"/>
    </row>
    <row r="83" spans="1:7" ht="12.75">
      <c r="A83" s="142"/>
      <c r="B83" s="143"/>
      <c r="C83" s="146"/>
      <c r="D83" s="146"/>
      <c r="E83" s="144"/>
      <c r="F83" s="146">
        <f>SUM(C83:E83)</f>
        <v>0</v>
      </c>
      <c r="G83" s="145"/>
    </row>
    <row r="84" spans="1:6" ht="12.75">
      <c r="A84" s="62" t="s">
        <v>98</v>
      </c>
      <c r="B84" t="s">
        <v>99</v>
      </c>
      <c r="C84" s="63"/>
      <c r="D84" s="63"/>
      <c r="E84" s="133">
        <v>43913</v>
      </c>
      <c r="F84" s="63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</sheetData>
  <sheetProtection selectLockedCells="1" selectUnlockedCells="1"/>
  <mergeCells count="8">
    <mergeCell ref="A5:A6"/>
    <mergeCell ref="B5:B6"/>
    <mergeCell ref="C5:F5"/>
    <mergeCell ref="G5:G6"/>
    <mergeCell ref="A56:A57"/>
    <mergeCell ref="B56:B57"/>
    <mergeCell ref="C56:F56"/>
    <mergeCell ref="G56:G57"/>
  </mergeCells>
  <printOptions horizontalCentered="1"/>
  <pageMargins left="0.19652777777777777" right="0.19652777777777777" top="0.7875" bottom="0.7875" header="0.5118055555555555" footer="0.5118055555555555"/>
  <pageSetup horizontalDpi="300" verticalDpi="300" orientation="portrait" paperSize="9" scale="65" r:id="rId1"/>
  <headerFooter alignWithMargins="0">
    <oddFooter>&amp;CStrana &amp;P z &amp;N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9.8515625" style="0" customWidth="1"/>
    <col min="2" max="2" width="11.57421875" style="0" customWidth="1"/>
    <col min="3" max="3" width="12.7109375" style="0" customWidth="1"/>
    <col min="4" max="4" width="13.28125" style="0" customWidth="1"/>
    <col min="5" max="5" width="13.00390625" style="0" customWidth="1"/>
    <col min="6" max="6" width="13.7109375" style="0" customWidth="1"/>
  </cols>
  <sheetData>
    <row r="1" ht="24" customHeight="1">
      <c r="A1" s="1" t="s">
        <v>171</v>
      </c>
    </row>
    <row r="2" spans="1:5" ht="19.5" customHeight="1">
      <c r="A2" s="3" t="s">
        <v>89</v>
      </c>
      <c r="C2" s="2"/>
      <c r="D2" s="2"/>
      <c r="E2" s="2"/>
    </row>
    <row r="3" spans="1:5" ht="30" customHeight="1">
      <c r="A3" s="68" t="s">
        <v>166</v>
      </c>
      <c r="C3" s="68"/>
      <c r="D3" s="68"/>
      <c r="E3" s="68"/>
    </row>
    <row r="4" spans="3:5" ht="12.75">
      <c r="C4" s="2"/>
      <c r="D4" s="2"/>
      <c r="E4" s="2"/>
    </row>
    <row r="5" spans="1:5" ht="12.75" customHeight="1">
      <c r="A5" s="174" t="s">
        <v>1</v>
      </c>
      <c r="B5" s="175" t="s">
        <v>2</v>
      </c>
      <c r="C5" s="174" t="s">
        <v>170</v>
      </c>
      <c r="D5" s="174"/>
      <c r="E5" s="174"/>
    </row>
    <row r="6" spans="1:5" ht="24" customHeight="1">
      <c r="A6" s="174"/>
      <c r="B6" s="175"/>
      <c r="C6" s="6" t="s">
        <v>167</v>
      </c>
      <c r="D6" s="6" t="s">
        <v>168</v>
      </c>
      <c r="E6" s="6" t="s">
        <v>169</v>
      </c>
    </row>
    <row r="7" spans="1:5" ht="12.75">
      <c r="A7" s="7" t="s">
        <v>8</v>
      </c>
      <c r="B7" s="7" t="s">
        <v>9</v>
      </c>
      <c r="C7" s="7" t="s">
        <v>10</v>
      </c>
      <c r="D7" s="7" t="s">
        <v>10</v>
      </c>
      <c r="E7" s="7" t="s">
        <v>12</v>
      </c>
    </row>
    <row r="8" spans="1:5" s="23" customFormat="1" ht="19.5" customHeight="1">
      <c r="A8" s="72" t="s">
        <v>94</v>
      </c>
      <c r="B8" s="73"/>
      <c r="C8" s="74">
        <f>C10+C14+C20+C24+C30</f>
        <v>75990.29999999999</v>
      </c>
      <c r="D8" s="74">
        <f>D10+D14+D20+D24+D30</f>
        <v>72857.54</v>
      </c>
      <c r="E8" s="74">
        <f>E10+E14+E20+E24+E30</f>
        <v>72873</v>
      </c>
    </row>
    <row r="9" spans="1:5" ht="16.5" customHeight="1">
      <c r="A9" s="13" t="s">
        <v>17</v>
      </c>
      <c r="B9" s="14"/>
      <c r="C9" s="29"/>
      <c r="D9" s="29"/>
      <c r="E9" s="29"/>
    </row>
    <row r="10" spans="1:5" ht="16.5" customHeight="1">
      <c r="A10" s="76" t="s">
        <v>18</v>
      </c>
      <c r="B10" s="77">
        <v>60</v>
      </c>
      <c r="C10" s="78">
        <f>C11+C12+C13</f>
        <v>75099.76999999999</v>
      </c>
      <c r="D10" s="78">
        <f>D11+D12+D13</f>
        <v>72728.76</v>
      </c>
      <c r="E10" s="78">
        <f>E11+E12+E13</f>
        <v>72848</v>
      </c>
    </row>
    <row r="11" spans="1:5" ht="16.5" customHeight="1">
      <c r="A11" s="24" t="s">
        <v>19</v>
      </c>
      <c r="B11" s="25">
        <v>601</v>
      </c>
      <c r="C11" s="17"/>
      <c r="D11" s="17"/>
      <c r="E11" s="17"/>
    </row>
    <row r="12" spans="1:5" ht="16.5" customHeight="1">
      <c r="A12" s="24" t="s">
        <v>20</v>
      </c>
      <c r="B12" s="25">
        <v>602</v>
      </c>
      <c r="C12" s="17">
        <v>71321.65</v>
      </c>
      <c r="D12" s="17">
        <v>69840.45</v>
      </c>
      <c r="E12" s="17">
        <v>69047.55</v>
      </c>
    </row>
    <row r="13" spans="1:5" ht="16.5" customHeight="1">
      <c r="A13" s="24" t="s">
        <v>21</v>
      </c>
      <c r="B13" s="25">
        <v>604</v>
      </c>
      <c r="C13" s="17">
        <v>3778.12</v>
      </c>
      <c r="D13" s="17">
        <v>2888.31</v>
      </c>
      <c r="E13" s="17">
        <v>3800.45</v>
      </c>
    </row>
    <row r="14" spans="1:5" ht="16.5" customHeight="1">
      <c r="A14" s="80" t="s">
        <v>22</v>
      </c>
      <c r="B14" s="77">
        <v>64</v>
      </c>
      <c r="C14" s="78">
        <f>C15+C16+C17+C18+C19</f>
        <v>668.74</v>
      </c>
      <c r="D14" s="78">
        <f>D15+D16+D17+D18+D19</f>
        <v>128.78</v>
      </c>
      <c r="E14" s="78">
        <f>E15+E16+E17+E18+E19</f>
        <v>25</v>
      </c>
    </row>
    <row r="15" spans="1:5" ht="16.5" customHeight="1">
      <c r="A15" s="24" t="s">
        <v>23</v>
      </c>
      <c r="B15" s="25">
        <v>641</v>
      </c>
      <c r="C15" s="17"/>
      <c r="D15" s="17"/>
      <c r="E15" s="17"/>
    </row>
    <row r="16" spans="1:5" ht="16.5" customHeight="1">
      <c r="A16" s="31" t="s">
        <v>24</v>
      </c>
      <c r="B16" s="25">
        <v>642</v>
      </c>
      <c r="C16" s="17"/>
      <c r="D16" s="17"/>
      <c r="E16" s="17"/>
    </row>
    <row r="17" spans="1:5" ht="16.5" customHeight="1">
      <c r="A17" s="153" t="s">
        <v>137</v>
      </c>
      <c r="B17" s="25">
        <v>643</v>
      </c>
      <c r="C17" s="17"/>
      <c r="D17" s="17">
        <v>126.68</v>
      </c>
      <c r="E17" s="17"/>
    </row>
    <row r="18" spans="1:5" ht="16.5" customHeight="1">
      <c r="A18" s="24" t="s">
        <v>25</v>
      </c>
      <c r="B18" s="25">
        <v>644</v>
      </c>
      <c r="C18" s="17"/>
      <c r="D18" s="17"/>
      <c r="E18" s="17"/>
    </row>
    <row r="19" spans="1:5" ht="16.5" customHeight="1">
      <c r="A19" s="31" t="s">
        <v>26</v>
      </c>
      <c r="B19" s="25">
        <v>649</v>
      </c>
      <c r="C19" s="17">
        <v>668.74</v>
      </c>
      <c r="D19" s="17">
        <v>2.1</v>
      </c>
      <c r="E19" s="17">
        <v>25</v>
      </c>
    </row>
    <row r="20" spans="1:5" ht="25.5" customHeight="1">
      <c r="A20" s="80" t="s">
        <v>27</v>
      </c>
      <c r="B20" s="77">
        <v>65</v>
      </c>
      <c r="C20" s="78">
        <f>C21+C22+C23</f>
        <v>0</v>
      </c>
      <c r="D20" s="78">
        <f>D21+D22+D23</f>
        <v>0</v>
      </c>
      <c r="E20" s="78">
        <f>E21+E22+E23</f>
        <v>0</v>
      </c>
    </row>
    <row r="21" spans="1:5" ht="25.5" customHeight="1">
      <c r="A21" s="31" t="s">
        <v>28</v>
      </c>
      <c r="B21" s="25">
        <v>651</v>
      </c>
      <c r="C21" s="17"/>
      <c r="D21" s="17"/>
      <c r="E21" s="17"/>
    </row>
    <row r="22" spans="1:5" ht="16.5" customHeight="1">
      <c r="A22" s="24" t="s">
        <v>29</v>
      </c>
      <c r="B22" s="32">
        <v>654</v>
      </c>
      <c r="C22" s="17"/>
      <c r="D22" s="17"/>
      <c r="E22" s="17"/>
    </row>
    <row r="23" spans="1:5" ht="16.5" customHeight="1">
      <c r="A23" s="24" t="s">
        <v>30</v>
      </c>
      <c r="B23" s="33">
        <v>658</v>
      </c>
      <c r="C23" s="17"/>
      <c r="D23" s="17"/>
      <c r="E23" s="17"/>
    </row>
    <row r="24" spans="1:5" ht="16.5" customHeight="1">
      <c r="A24" s="80" t="s">
        <v>31</v>
      </c>
      <c r="B24" s="77">
        <v>66</v>
      </c>
      <c r="C24" s="78">
        <f>C25+C26+C27+C28+C29</f>
        <v>0</v>
      </c>
      <c r="D24" s="78">
        <f>D25+D26+D27+D28+D29</f>
        <v>0</v>
      </c>
      <c r="E24" s="78">
        <f>E25+E26+E27+E28+E29</f>
        <v>0</v>
      </c>
    </row>
    <row r="25" spans="1:5" ht="16.5" customHeight="1">
      <c r="A25" s="24" t="s">
        <v>32</v>
      </c>
      <c r="B25" s="25">
        <v>661</v>
      </c>
      <c r="C25" s="17"/>
      <c r="D25" s="17"/>
      <c r="E25" s="17"/>
    </row>
    <row r="26" spans="1:5" ht="16.5" customHeight="1">
      <c r="A26" s="24" t="s">
        <v>33</v>
      </c>
      <c r="B26" s="25">
        <v>662</v>
      </c>
      <c r="C26" s="17"/>
      <c r="D26" s="17"/>
      <c r="E26" s="17"/>
    </row>
    <row r="27" spans="1:5" ht="16.5" customHeight="1">
      <c r="A27" s="24" t="s">
        <v>34</v>
      </c>
      <c r="B27" s="25">
        <v>663</v>
      </c>
      <c r="C27" s="17"/>
      <c r="D27" s="17"/>
      <c r="E27" s="17"/>
    </row>
    <row r="28" spans="1:5" ht="16.5" customHeight="1">
      <c r="A28" s="24" t="s">
        <v>35</v>
      </c>
      <c r="B28" s="25">
        <v>664</v>
      </c>
      <c r="C28" s="17"/>
      <c r="D28" s="17"/>
      <c r="E28" s="17"/>
    </row>
    <row r="29" spans="1:5" ht="16.5" customHeight="1">
      <c r="A29" s="24" t="s">
        <v>36</v>
      </c>
      <c r="B29" s="25">
        <v>665</v>
      </c>
      <c r="C29" s="17"/>
      <c r="D29" s="17"/>
      <c r="E29" s="17"/>
    </row>
    <row r="30" spans="1:5" ht="16.5" customHeight="1">
      <c r="A30" s="80" t="s">
        <v>37</v>
      </c>
      <c r="B30" s="77">
        <v>69</v>
      </c>
      <c r="C30" s="78">
        <f>C31+C32+C33+C34</f>
        <v>221.79</v>
      </c>
      <c r="D30" s="78">
        <f>D31+D32+D33+D34</f>
        <v>0</v>
      </c>
      <c r="E30" s="78">
        <f>E31+E32+E33+E34</f>
        <v>0</v>
      </c>
    </row>
    <row r="31" spans="1:5" ht="16.5" customHeight="1">
      <c r="A31" s="42" t="s">
        <v>38</v>
      </c>
      <c r="B31" s="25">
        <v>691</v>
      </c>
      <c r="C31" s="17"/>
      <c r="D31" s="17"/>
      <c r="E31" s="17"/>
    </row>
    <row r="32" spans="1:5" ht="16.5" customHeight="1">
      <c r="A32" s="41" t="s">
        <v>39</v>
      </c>
      <c r="B32" s="25">
        <v>691</v>
      </c>
      <c r="C32" s="15"/>
      <c r="D32" s="17"/>
      <c r="E32" s="17"/>
    </row>
    <row r="33" spans="1:5" ht="16.5" customHeight="1">
      <c r="A33" s="41" t="s">
        <v>40</v>
      </c>
      <c r="B33" s="25">
        <v>691</v>
      </c>
      <c r="C33" s="15">
        <v>221.79</v>
      </c>
      <c r="D33" s="17"/>
      <c r="E33" s="17"/>
    </row>
    <row r="34" spans="1:5" ht="16.5" customHeight="1">
      <c r="A34" s="31"/>
      <c r="B34" s="25">
        <v>691</v>
      </c>
      <c r="C34" s="17"/>
      <c r="D34" s="17"/>
      <c r="E34" s="17"/>
    </row>
    <row r="35" spans="1:5" s="23" customFormat="1" ht="16.5" customHeight="1">
      <c r="A35" s="72" t="s">
        <v>95</v>
      </c>
      <c r="B35" s="81"/>
      <c r="C35" s="74">
        <f>C37+C41+C52+C59+C63+C71+C76+C77</f>
        <v>75117.96999999999</v>
      </c>
      <c r="D35" s="74">
        <f>D37+D41+D52+D59+D63+D71+D76+D77</f>
        <v>72255.94</v>
      </c>
      <c r="E35" s="74">
        <f>E37+E41+E52+E59+E63+E71+E76+E77</f>
        <v>70309.25999999998</v>
      </c>
    </row>
    <row r="36" spans="1:5" ht="16.5" customHeight="1">
      <c r="A36" s="44" t="s">
        <v>42</v>
      </c>
      <c r="B36" s="45"/>
      <c r="C36" s="17"/>
      <c r="D36" s="17"/>
      <c r="E36" s="17"/>
    </row>
    <row r="37" spans="1:5" ht="16.5" customHeight="1">
      <c r="A37" s="80" t="s">
        <v>43</v>
      </c>
      <c r="B37" s="77">
        <v>50</v>
      </c>
      <c r="C37" s="78">
        <f>C38+C39+C40</f>
        <v>14811.58</v>
      </c>
      <c r="D37" s="78">
        <f>D38+D39+D40</f>
        <v>9064.79</v>
      </c>
      <c r="E37" s="78">
        <f>E38+E39+E40</f>
        <v>9435.2</v>
      </c>
    </row>
    <row r="38" spans="1:5" ht="16.5" customHeight="1">
      <c r="A38" s="31" t="s">
        <v>44</v>
      </c>
      <c r="B38" s="46">
        <v>501</v>
      </c>
      <c r="C38" s="15">
        <v>9437.48</v>
      </c>
      <c r="D38" s="17">
        <v>4764.96</v>
      </c>
      <c r="E38" s="17">
        <v>4026.18</v>
      </c>
    </row>
    <row r="39" spans="1:5" ht="16.5" customHeight="1">
      <c r="A39" s="47" t="s">
        <v>45</v>
      </c>
      <c r="B39" s="48">
        <v>502</v>
      </c>
      <c r="C39" s="15">
        <v>2138.27</v>
      </c>
      <c r="D39" s="17">
        <v>2042.47</v>
      </c>
      <c r="E39" s="17">
        <v>2544.14</v>
      </c>
    </row>
    <row r="40" spans="1:5" ht="16.5" customHeight="1">
      <c r="A40" s="47" t="s">
        <v>49</v>
      </c>
      <c r="B40" s="48">
        <v>504</v>
      </c>
      <c r="C40" s="17">
        <v>3235.83</v>
      </c>
      <c r="D40" s="17">
        <v>2257.36</v>
      </c>
      <c r="E40" s="17">
        <v>2864.88</v>
      </c>
    </row>
    <row r="41" spans="1:5" ht="16.5" customHeight="1">
      <c r="A41" s="80" t="s">
        <v>50</v>
      </c>
      <c r="B41" s="77">
        <v>51</v>
      </c>
      <c r="C41" s="78">
        <f>C42+C43+C44+C45</f>
        <v>15399.34</v>
      </c>
      <c r="D41" s="78">
        <f>D42+D43+D44+D45</f>
        <v>15685.160000000002</v>
      </c>
      <c r="E41" s="78">
        <f>E42+E43+E44+E45</f>
        <v>14098.91</v>
      </c>
    </row>
    <row r="42" spans="1:5" ht="16.5" customHeight="1">
      <c r="A42" s="31" t="s">
        <v>51</v>
      </c>
      <c r="B42" s="25">
        <v>511</v>
      </c>
      <c r="C42" s="15">
        <v>5731.47</v>
      </c>
      <c r="D42" s="17">
        <v>6843.02</v>
      </c>
      <c r="E42" s="17">
        <v>3777.42</v>
      </c>
    </row>
    <row r="43" spans="1:5" ht="16.5" customHeight="1">
      <c r="A43" s="31" t="s">
        <v>52</v>
      </c>
      <c r="B43" s="25">
        <v>512</v>
      </c>
      <c r="C43" s="15">
        <v>195.28</v>
      </c>
      <c r="D43" s="17">
        <v>136.46</v>
      </c>
      <c r="E43" s="17">
        <v>46.21</v>
      </c>
    </row>
    <row r="44" spans="1:5" ht="16.5" customHeight="1">
      <c r="A44" s="31" t="s">
        <v>53</v>
      </c>
      <c r="B44" s="25">
        <v>513</v>
      </c>
      <c r="C44" s="17">
        <v>99.72</v>
      </c>
      <c r="D44" s="17">
        <v>13.64</v>
      </c>
      <c r="E44" s="17">
        <v>67.37</v>
      </c>
    </row>
    <row r="45" spans="1:5" ht="16.5" customHeight="1">
      <c r="A45" s="31" t="s">
        <v>54</v>
      </c>
      <c r="B45" s="25">
        <v>518</v>
      </c>
      <c r="C45" s="49">
        <v>9372.87</v>
      </c>
      <c r="D45" s="17">
        <v>8692.04</v>
      </c>
      <c r="E45" s="17">
        <v>10207.91</v>
      </c>
    </row>
    <row r="46" spans="1:7" ht="16.5" customHeight="1">
      <c r="A46" s="134" t="s">
        <v>136</v>
      </c>
      <c r="B46" s="25"/>
      <c r="C46" s="15">
        <v>1632.43</v>
      </c>
      <c r="D46" s="17">
        <v>1700.37</v>
      </c>
      <c r="E46" s="17">
        <v>1648.56</v>
      </c>
      <c r="G46" s="162"/>
    </row>
    <row r="47" spans="1:7" ht="16.5" customHeight="1">
      <c r="A47" s="31" t="s">
        <v>55</v>
      </c>
      <c r="B47" s="25"/>
      <c r="C47" s="15">
        <v>4152</v>
      </c>
      <c r="D47" s="17">
        <v>3832</v>
      </c>
      <c r="E47" s="17">
        <v>4320</v>
      </c>
      <c r="G47" s="162"/>
    </row>
    <row r="48" spans="1:7" ht="16.5" customHeight="1">
      <c r="A48" s="31" t="s">
        <v>56</v>
      </c>
      <c r="B48" s="25"/>
      <c r="C48" s="15">
        <v>239.06</v>
      </c>
      <c r="D48" s="17">
        <v>239.04</v>
      </c>
      <c r="E48" s="17">
        <v>239.04</v>
      </c>
      <c r="G48" s="162"/>
    </row>
    <row r="49" spans="1:7" ht="16.5" customHeight="1">
      <c r="A49" s="31" t="s">
        <v>57</v>
      </c>
      <c r="B49" s="25"/>
      <c r="C49" s="15">
        <v>1980.36</v>
      </c>
      <c r="D49" s="17">
        <v>2005.92</v>
      </c>
      <c r="E49" s="17">
        <v>2056.08</v>
      </c>
      <c r="G49" s="162"/>
    </row>
    <row r="50" spans="1:8" ht="16.5" customHeight="1">
      <c r="A50" s="134" t="s">
        <v>146</v>
      </c>
      <c r="B50" s="25"/>
      <c r="C50" s="15">
        <v>950.52</v>
      </c>
      <c r="D50" s="17">
        <v>534.71</v>
      </c>
      <c r="E50" s="17">
        <v>1539.23</v>
      </c>
      <c r="G50" s="162"/>
      <c r="H50" s="162"/>
    </row>
    <row r="51" spans="1:8" ht="16.5" customHeight="1">
      <c r="A51" s="134" t="s">
        <v>157</v>
      </c>
      <c r="B51" s="25"/>
      <c r="C51" s="15">
        <v>418.5</v>
      </c>
      <c r="D51" s="17">
        <v>380</v>
      </c>
      <c r="E51" s="17">
        <v>405</v>
      </c>
      <c r="H51" s="163"/>
    </row>
    <row r="52" spans="1:5" ht="16.5" customHeight="1">
      <c r="A52" s="80" t="s">
        <v>58</v>
      </c>
      <c r="B52" s="77">
        <v>52</v>
      </c>
      <c r="C52" s="78">
        <f>C53+C54+C55</f>
        <v>42768.39</v>
      </c>
      <c r="D52" s="78">
        <f>D53+D54+D55</f>
        <v>45597.35</v>
      </c>
      <c r="E52" s="78">
        <f>E53+E54+E55</f>
        <v>44971.44</v>
      </c>
    </row>
    <row r="53" spans="1:5" ht="16.5" customHeight="1">
      <c r="A53" s="31" t="s">
        <v>59</v>
      </c>
      <c r="B53" s="25">
        <v>521</v>
      </c>
      <c r="C53" s="15">
        <v>30640.49</v>
      </c>
      <c r="D53" s="17">
        <v>32828.2</v>
      </c>
      <c r="E53" s="17">
        <v>32110.28</v>
      </c>
    </row>
    <row r="54" spans="1:5" ht="25.5" customHeight="1">
      <c r="A54" s="31" t="s">
        <v>60</v>
      </c>
      <c r="B54" s="46" t="s">
        <v>61</v>
      </c>
      <c r="C54" s="15">
        <v>10455.23</v>
      </c>
      <c r="D54" s="17">
        <v>11181.75</v>
      </c>
      <c r="E54" s="17">
        <v>10800.44</v>
      </c>
    </row>
    <row r="55" spans="1:5" ht="16.5" customHeight="1">
      <c r="A55" s="31" t="s">
        <v>62</v>
      </c>
      <c r="B55" s="46" t="s">
        <v>63</v>
      </c>
      <c r="C55" s="15">
        <v>1672.67</v>
      </c>
      <c r="D55" s="17">
        <v>1587.4</v>
      </c>
      <c r="E55" s="17">
        <v>2060.72</v>
      </c>
    </row>
    <row r="56" spans="1:5" ht="32.25" customHeight="1">
      <c r="A56" s="174" t="s">
        <v>1</v>
      </c>
      <c r="B56" s="175" t="s">
        <v>2</v>
      </c>
      <c r="C56" s="174" t="s">
        <v>170</v>
      </c>
      <c r="D56" s="174"/>
      <c r="E56" s="174"/>
    </row>
    <row r="57" spans="1:5" ht="33" customHeight="1">
      <c r="A57" s="174"/>
      <c r="B57" s="175"/>
      <c r="C57" s="6" t="s">
        <v>167</v>
      </c>
      <c r="D57" s="6" t="s">
        <v>168</v>
      </c>
      <c r="E57" s="6" t="s">
        <v>169</v>
      </c>
    </row>
    <row r="58" spans="1:5" ht="16.5" customHeight="1">
      <c r="A58" s="7" t="s">
        <v>8</v>
      </c>
      <c r="B58" s="7" t="s">
        <v>9</v>
      </c>
      <c r="C58" s="7" t="s">
        <v>10</v>
      </c>
      <c r="D58" s="7" t="s">
        <v>10</v>
      </c>
      <c r="E58" s="7" t="s">
        <v>12</v>
      </c>
    </row>
    <row r="59" spans="1:5" ht="16.5" customHeight="1">
      <c r="A59" s="80" t="s">
        <v>64</v>
      </c>
      <c r="B59" s="77">
        <v>53</v>
      </c>
      <c r="C59" s="83">
        <f>SUM(C60:C62)</f>
        <v>122.18</v>
      </c>
      <c r="D59" s="83">
        <f>SUM(D60:D62)</f>
        <v>115.68</v>
      </c>
      <c r="E59" s="83">
        <f>SUM(E60:E62)</f>
        <v>122.68</v>
      </c>
    </row>
    <row r="60" spans="1:5" ht="15.75" customHeight="1">
      <c r="A60" s="31" t="s">
        <v>65</v>
      </c>
      <c r="B60" s="25">
        <v>531</v>
      </c>
      <c r="C60" s="17"/>
      <c r="D60" s="17"/>
      <c r="E60" s="17"/>
    </row>
    <row r="61" spans="1:5" ht="16.5" customHeight="1">
      <c r="A61" s="31" t="s">
        <v>66</v>
      </c>
      <c r="B61" s="25">
        <v>532</v>
      </c>
      <c r="C61" s="17"/>
      <c r="D61" s="17"/>
      <c r="E61" s="17"/>
    </row>
    <row r="62" spans="1:5" ht="16.5" customHeight="1">
      <c r="A62" s="31" t="s">
        <v>67</v>
      </c>
      <c r="B62" s="25">
        <v>538</v>
      </c>
      <c r="C62" s="17">
        <v>122.18</v>
      </c>
      <c r="D62" s="17">
        <v>115.68</v>
      </c>
      <c r="E62" s="17">
        <v>122.68</v>
      </c>
    </row>
    <row r="63" spans="1:5" ht="16.5" customHeight="1">
      <c r="A63" s="80" t="s">
        <v>68</v>
      </c>
      <c r="B63" s="77">
        <v>54</v>
      </c>
      <c r="C63" s="78">
        <f>C64+C65+C66+C67+C68+C69+C70</f>
        <v>483.04</v>
      </c>
      <c r="D63" s="78">
        <f>D64+D65+D66+D67+D68+D69+D70</f>
        <v>207.15</v>
      </c>
      <c r="E63" s="78">
        <f>E64+E65+E66+E67+E68+E69+E70</f>
        <v>206.29000000000002</v>
      </c>
    </row>
    <row r="64" spans="1:5" ht="16.5" customHeight="1">
      <c r="A64" s="31" t="s">
        <v>23</v>
      </c>
      <c r="B64" s="25">
        <v>541</v>
      </c>
      <c r="C64" s="35">
        <v>4.99</v>
      </c>
      <c r="D64" s="35"/>
      <c r="E64" s="35">
        <v>4.99</v>
      </c>
    </row>
    <row r="65" spans="1:5" ht="16.5" customHeight="1">
      <c r="A65" s="31" t="s">
        <v>69</v>
      </c>
      <c r="B65" s="25">
        <v>542</v>
      </c>
      <c r="C65" s="35"/>
      <c r="D65" s="35"/>
      <c r="E65" s="35"/>
    </row>
    <row r="66" spans="1:5" ht="16.5" customHeight="1">
      <c r="A66" s="31" t="s">
        <v>70</v>
      </c>
      <c r="B66" s="25">
        <v>543</v>
      </c>
      <c r="C66" s="35">
        <v>244.99</v>
      </c>
      <c r="D66" s="35"/>
      <c r="E66" s="35"/>
    </row>
    <row r="67" spans="1:5" ht="16.5" customHeight="1">
      <c r="A67" s="31" t="s">
        <v>25</v>
      </c>
      <c r="B67" s="25">
        <v>544</v>
      </c>
      <c r="C67" s="27"/>
      <c r="D67" s="27"/>
      <c r="E67" s="27"/>
    </row>
    <row r="68" spans="1:5" ht="16.5" customHeight="1">
      <c r="A68" s="31" t="s">
        <v>71</v>
      </c>
      <c r="B68" s="25">
        <v>545</v>
      </c>
      <c r="C68" s="82"/>
      <c r="D68" s="82"/>
      <c r="E68" s="82"/>
    </row>
    <row r="69" spans="1:5" ht="16.5" customHeight="1">
      <c r="A69" s="31" t="s">
        <v>72</v>
      </c>
      <c r="B69" s="25">
        <v>547</v>
      </c>
      <c r="C69" s="82"/>
      <c r="D69" s="82"/>
      <c r="E69" s="82"/>
    </row>
    <row r="70" spans="1:5" ht="16.5" customHeight="1">
      <c r="A70" s="31" t="s">
        <v>73</v>
      </c>
      <c r="B70" s="25">
        <v>549</v>
      </c>
      <c r="C70" s="15">
        <v>233.06</v>
      </c>
      <c r="D70" s="82">
        <v>207.15</v>
      </c>
      <c r="E70" s="82">
        <v>201.3</v>
      </c>
    </row>
    <row r="71" spans="1:5" ht="16.5" customHeight="1">
      <c r="A71" s="80" t="s">
        <v>74</v>
      </c>
      <c r="B71" s="77">
        <v>55</v>
      </c>
      <c r="C71" s="83">
        <f>C72+C73+C74+C75</f>
        <v>1287.6</v>
      </c>
      <c r="D71" s="83">
        <f>D72+D73+D74+D75</f>
        <v>1287.6</v>
      </c>
      <c r="E71" s="83">
        <f>E72+E73+E74+E75</f>
        <v>1170.37</v>
      </c>
    </row>
    <row r="72" spans="1:5" ht="25.5" customHeight="1">
      <c r="A72" s="31" t="s">
        <v>75</v>
      </c>
      <c r="B72" s="25">
        <v>551</v>
      </c>
      <c r="C72" s="84">
        <v>1287.6</v>
      </c>
      <c r="D72" s="84">
        <v>1287.6</v>
      </c>
      <c r="E72" s="84">
        <v>1170.37</v>
      </c>
    </row>
    <row r="73" spans="1:5" ht="16.5" customHeight="1">
      <c r="A73" s="31" t="s">
        <v>96</v>
      </c>
      <c r="B73" s="25">
        <v>554</v>
      </c>
      <c r="C73" s="84"/>
      <c r="D73" s="84"/>
      <c r="E73" s="84"/>
    </row>
    <row r="74" spans="1:5" ht="16.5" customHeight="1">
      <c r="A74" s="31" t="s">
        <v>78</v>
      </c>
      <c r="B74" s="25">
        <v>558</v>
      </c>
      <c r="C74" s="84"/>
      <c r="D74" s="84"/>
      <c r="E74" s="84"/>
    </row>
    <row r="75" spans="1:5" ht="16.5" customHeight="1">
      <c r="A75" s="31" t="s">
        <v>79</v>
      </c>
      <c r="B75" s="25">
        <v>559</v>
      </c>
      <c r="C75" s="84"/>
      <c r="D75" s="84"/>
      <c r="E75" s="84"/>
    </row>
    <row r="76" spans="1:5" ht="16.5" customHeight="1">
      <c r="A76" s="80" t="s">
        <v>80</v>
      </c>
      <c r="B76" s="77">
        <v>56</v>
      </c>
      <c r="C76" s="85"/>
      <c r="D76" s="85"/>
      <c r="E76" s="85"/>
    </row>
    <row r="77" spans="1:5" ht="16.5" customHeight="1">
      <c r="A77" s="80" t="s">
        <v>81</v>
      </c>
      <c r="B77" s="77">
        <v>59</v>
      </c>
      <c r="C77" s="83">
        <f>C78</f>
        <v>245.84</v>
      </c>
      <c r="D77" s="83">
        <f>D78</f>
        <v>298.21</v>
      </c>
      <c r="E77" s="83">
        <f>E78</f>
        <v>304.37</v>
      </c>
    </row>
    <row r="78" spans="1:5" ht="16.5" customHeight="1">
      <c r="A78" s="31" t="s">
        <v>82</v>
      </c>
      <c r="B78" s="25">
        <v>591</v>
      </c>
      <c r="C78" s="84">
        <v>245.84</v>
      </c>
      <c r="D78" s="84">
        <v>298.21</v>
      </c>
      <c r="E78" s="84">
        <v>304.37</v>
      </c>
    </row>
    <row r="79" spans="1:5" ht="16.5" customHeight="1">
      <c r="A79" s="31" t="s">
        <v>83</v>
      </c>
      <c r="B79" s="25">
        <v>595</v>
      </c>
      <c r="C79" s="84"/>
      <c r="D79" s="84"/>
      <c r="E79" s="84"/>
    </row>
    <row r="80" spans="1:5" ht="16.5" customHeight="1">
      <c r="A80" s="86" t="s">
        <v>84</v>
      </c>
      <c r="B80" s="87"/>
      <c r="C80" s="83">
        <f>C8-C35</f>
        <v>872.3300000000017</v>
      </c>
      <c r="D80" s="83">
        <f>D8-D35</f>
        <v>601.5999999999913</v>
      </c>
      <c r="E80" s="83">
        <f>E8-E35</f>
        <v>2563.74000000002</v>
      </c>
    </row>
    <row r="81" spans="1:5" ht="16.5" customHeight="1">
      <c r="A81" s="147" t="s">
        <v>97</v>
      </c>
      <c r="B81" s="148"/>
      <c r="C81" s="149">
        <f>C80+C82+C83</f>
        <v>872.3300000000017</v>
      </c>
      <c r="D81" s="149">
        <f>D80+D82+D83</f>
        <v>601.5999999999913</v>
      </c>
      <c r="E81" s="149">
        <f>E80+E82+E83</f>
        <v>2563.74000000002</v>
      </c>
    </row>
    <row r="82" spans="1:5" ht="12.75">
      <c r="A82" s="142"/>
      <c r="B82" s="143"/>
      <c r="C82" s="144"/>
      <c r="D82" s="144"/>
      <c r="E82" s="144"/>
    </row>
    <row r="83" spans="1:5" ht="12.75">
      <c r="A83" s="142"/>
      <c r="B83" s="143"/>
      <c r="C83" s="146"/>
      <c r="D83" s="146"/>
      <c r="E83" s="146"/>
    </row>
    <row r="84" spans="1:5" ht="12.75">
      <c r="A84" s="62" t="s">
        <v>98</v>
      </c>
      <c r="B84" t="s">
        <v>99</v>
      </c>
      <c r="C84" s="63"/>
      <c r="D84" s="63"/>
      <c r="E84" s="133">
        <v>43913</v>
      </c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2.75">
      <c r="A91" s="65"/>
    </row>
    <row r="92" ht="12.75">
      <c r="A92" s="65"/>
    </row>
    <row r="93" ht="12.75">
      <c r="A93" s="65"/>
    </row>
    <row r="94" ht="12.75">
      <c r="A94" s="65"/>
    </row>
    <row r="95" ht="12.75">
      <c r="A95" s="65"/>
    </row>
    <row r="96" ht="12.75">
      <c r="A96" s="65"/>
    </row>
    <row r="97" ht="12.75">
      <c r="A97" s="65"/>
    </row>
    <row r="98" ht="12.75">
      <c r="A98" s="65"/>
    </row>
    <row r="99" ht="12.75">
      <c r="A99" s="65"/>
    </row>
  </sheetData>
  <sheetProtection selectLockedCells="1" selectUnlockedCells="1"/>
  <mergeCells count="6">
    <mergeCell ref="A5:A6"/>
    <mergeCell ref="B5:B6"/>
    <mergeCell ref="C5:E5"/>
    <mergeCell ref="A56:A57"/>
    <mergeCell ref="B56:B57"/>
    <mergeCell ref="C56:E56"/>
  </mergeCells>
  <printOptions horizontalCentered="1"/>
  <pageMargins left="0.19652777777777777" right="0.19652777777777777" top="0.7875" bottom="0.7875" header="0.5118055555555555" footer="0.5118055555555555"/>
  <pageSetup horizontalDpi="300" verticalDpi="300" orientation="portrait" paperSize="9" scale="65" r:id="rId1"/>
  <headerFooter alignWithMargins="0">
    <oddFooter>&amp;CStrana &amp;P z &amp;N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75" zoomScalePageLayoutView="0" workbookViewId="0" topLeftCell="A1">
      <selection activeCell="G20" sqref="G20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15.140625" style="0" customWidth="1"/>
    <col min="4" max="4" width="14.421875" style="0" customWidth="1"/>
    <col min="5" max="5" width="15.00390625" style="0" customWidth="1"/>
    <col min="6" max="8" width="14.28125" style="0" customWidth="1"/>
    <col min="9" max="9" width="15.7109375" style="0" customWidth="1"/>
    <col min="10" max="10" width="13.7109375" style="0" customWidth="1"/>
  </cols>
  <sheetData>
    <row r="1" ht="20.25" customHeight="1">
      <c r="A1" s="1" t="s">
        <v>100</v>
      </c>
    </row>
    <row r="2" spans="1:11" ht="15" customHeight="1">
      <c r="A2" s="3" t="s">
        <v>101</v>
      </c>
      <c r="B2" s="89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68" t="s">
        <v>158</v>
      </c>
      <c r="B3" s="68"/>
      <c r="C3" s="68"/>
      <c r="D3" s="68"/>
      <c r="E3" s="68"/>
      <c r="F3" s="68"/>
      <c r="G3" s="68"/>
      <c r="H3" s="68"/>
      <c r="I3" s="68"/>
      <c r="J3" s="90"/>
      <c r="K3" s="90"/>
    </row>
    <row r="4" spans="1:11" ht="7.5" customHeight="1">
      <c r="A4" s="2"/>
      <c r="B4" s="91"/>
      <c r="C4" s="2"/>
      <c r="D4" s="2"/>
      <c r="E4" s="2"/>
      <c r="F4" s="2"/>
      <c r="G4" s="2"/>
      <c r="H4" s="2"/>
      <c r="I4" s="2"/>
      <c r="J4" s="2"/>
      <c r="K4" s="2"/>
    </row>
    <row r="5" spans="1:11" ht="21" customHeight="1">
      <c r="A5" s="174" t="s">
        <v>102</v>
      </c>
      <c r="B5" s="174"/>
      <c r="C5" s="174" t="s">
        <v>149</v>
      </c>
      <c r="D5" s="174" t="s">
        <v>159</v>
      </c>
      <c r="E5" s="174" t="s">
        <v>103</v>
      </c>
      <c r="F5" s="174"/>
      <c r="G5" s="174" t="s">
        <v>104</v>
      </c>
      <c r="H5" s="92"/>
      <c r="I5" s="92"/>
      <c r="J5" s="93"/>
      <c r="K5" s="93"/>
    </row>
    <row r="6" spans="1:11" ht="30" customHeight="1">
      <c r="A6" s="174"/>
      <c r="B6" s="174"/>
      <c r="C6" s="174"/>
      <c r="D6" s="174"/>
      <c r="E6" s="70" t="s">
        <v>105</v>
      </c>
      <c r="F6" s="70" t="s">
        <v>106</v>
      </c>
      <c r="G6" s="174"/>
      <c r="H6" s="94"/>
      <c r="I6" s="94"/>
      <c r="J6" s="92"/>
      <c r="K6" s="93"/>
    </row>
    <row r="7" spans="1:9" ht="12.75">
      <c r="A7" s="178" t="s">
        <v>8</v>
      </c>
      <c r="B7" s="178"/>
      <c r="C7" s="88">
        <v>1</v>
      </c>
      <c r="D7" s="88">
        <v>2</v>
      </c>
      <c r="E7" s="88">
        <v>3</v>
      </c>
      <c r="F7" s="88">
        <v>4</v>
      </c>
      <c r="G7" s="88"/>
      <c r="H7" s="96"/>
      <c r="I7" s="96"/>
    </row>
    <row r="8" spans="1:9" ht="12.75" customHeight="1">
      <c r="A8" s="177" t="s">
        <v>133</v>
      </c>
      <c r="B8" s="178"/>
      <c r="C8" s="112">
        <v>993.23</v>
      </c>
      <c r="D8" s="112">
        <v>993.23</v>
      </c>
      <c r="E8" s="112">
        <v>993.23</v>
      </c>
      <c r="F8" s="84"/>
      <c r="G8" s="97" t="s">
        <v>174</v>
      </c>
      <c r="H8" s="98"/>
      <c r="I8" s="99"/>
    </row>
    <row r="9" spans="1:9" ht="12.75" customHeight="1">
      <c r="A9" s="177" t="s">
        <v>160</v>
      </c>
      <c r="B9" s="178"/>
      <c r="C9" s="112">
        <v>0</v>
      </c>
      <c r="D9" s="112">
        <v>355.87</v>
      </c>
      <c r="E9" s="112">
        <v>355.87</v>
      </c>
      <c r="F9" s="84"/>
      <c r="G9" s="97" t="s">
        <v>174</v>
      </c>
      <c r="H9" s="98"/>
      <c r="I9" s="99"/>
    </row>
    <row r="10" spans="1:9" ht="12.75" customHeight="1">
      <c r="A10" s="177" t="s">
        <v>143</v>
      </c>
      <c r="B10" s="178"/>
      <c r="C10" s="112">
        <v>316.95</v>
      </c>
      <c r="D10" s="112">
        <v>316.95</v>
      </c>
      <c r="E10" s="112">
        <v>316.95</v>
      </c>
      <c r="F10" s="84"/>
      <c r="G10" s="97" t="s">
        <v>174</v>
      </c>
      <c r="H10" s="98"/>
      <c r="I10" s="99"/>
    </row>
    <row r="11" spans="1:9" ht="12.75" customHeight="1">
      <c r="A11" s="177" t="s">
        <v>126</v>
      </c>
      <c r="B11" s="178"/>
      <c r="C11" s="112">
        <v>0</v>
      </c>
      <c r="D11" s="112">
        <v>56</v>
      </c>
      <c r="E11" s="112">
        <v>56</v>
      </c>
      <c r="F11" s="84"/>
      <c r="G11" s="97" t="s">
        <v>174</v>
      </c>
      <c r="H11" s="98"/>
      <c r="I11" s="99"/>
    </row>
    <row r="12" spans="1:9" ht="12.75" customHeight="1">
      <c r="A12" s="183" t="s">
        <v>134</v>
      </c>
      <c r="B12" s="184"/>
      <c r="C12" s="112">
        <v>1748.94</v>
      </c>
      <c r="D12" s="112">
        <v>0</v>
      </c>
      <c r="E12" s="112">
        <v>0</v>
      </c>
      <c r="F12" s="84"/>
      <c r="G12" s="97" t="s">
        <v>174</v>
      </c>
      <c r="H12" s="98"/>
      <c r="I12" s="99"/>
    </row>
    <row r="13" spans="1:9" ht="12.75" customHeight="1">
      <c r="A13" s="183" t="s">
        <v>135</v>
      </c>
      <c r="B13" s="184"/>
      <c r="C13" s="112">
        <v>90.4</v>
      </c>
      <c r="D13" s="112">
        <v>0</v>
      </c>
      <c r="E13" s="112">
        <v>0</v>
      </c>
      <c r="F13" s="84"/>
      <c r="G13" s="97" t="s">
        <v>174</v>
      </c>
      <c r="H13" s="98"/>
      <c r="I13" s="99"/>
    </row>
    <row r="14" spans="1:9" ht="12.75" customHeight="1">
      <c r="A14" s="183" t="s">
        <v>150</v>
      </c>
      <c r="B14" s="184"/>
      <c r="C14" s="112">
        <v>0</v>
      </c>
      <c r="D14" s="112">
        <v>163.37</v>
      </c>
      <c r="E14" s="112">
        <v>163.37</v>
      </c>
      <c r="F14" s="84"/>
      <c r="G14" s="97" t="s">
        <v>174</v>
      </c>
      <c r="H14" s="98"/>
      <c r="I14" s="99"/>
    </row>
    <row r="15" spans="1:8" ht="12.75" customHeight="1">
      <c r="A15" s="177" t="s">
        <v>142</v>
      </c>
      <c r="B15" s="178"/>
      <c r="C15" s="113">
        <v>15</v>
      </c>
      <c r="D15" s="113">
        <v>0</v>
      </c>
      <c r="E15" s="113">
        <v>0</v>
      </c>
      <c r="F15" s="111"/>
      <c r="G15" s="88" t="s">
        <v>174</v>
      </c>
      <c r="H15" s="99"/>
    </row>
    <row r="16" spans="1:8" ht="12.75" customHeight="1">
      <c r="A16" s="178" t="s">
        <v>107</v>
      </c>
      <c r="B16" s="178"/>
      <c r="C16" s="113">
        <v>21</v>
      </c>
      <c r="D16" s="113">
        <v>49</v>
      </c>
      <c r="E16" s="113">
        <v>49</v>
      </c>
      <c r="F16" s="111"/>
      <c r="G16" s="88" t="s">
        <v>174</v>
      </c>
      <c r="H16" s="99"/>
    </row>
    <row r="17" spans="1:9" ht="12.75" customHeight="1">
      <c r="A17" s="177" t="s">
        <v>144</v>
      </c>
      <c r="B17" s="178"/>
      <c r="C17" s="84">
        <v>1644.04</v>
      </c>
      <c r="D17" s="84">
        <v>0</v>
      </c>
      <c r="E17" s="84">
        <v>0</v>
      </c>
      <c r="F17" s="84"/>
      <c r="G17" s="95" t="s">
        <v>174</v>
      </c>
      <c r="H17" s="100"/>
      <c r="I17" s="99"/>
    </row>
    <row r="18" spans="1:9" ht="12.75" customHeight="1">
      <c r="A18" s="180" t="s">
        <v>145</v>
      </c>
      <c r="B18" s="182"/>
      <c r="C18" s="84">
        <v>694.7</v>
      </c>
      <c r="D18" s="84">
        <v>0</v>
      </c>
      <c r="E18" s="84">
        <v>0</v>
      </c>
      <c r="F18" s="84"/>
      <c r="G18" s="95" t="s">
        <v>174</v>
      </c>
      <c r="H18" s="100"/>
      <c r="I18" s="99"/>
    </row>
    <row r="19" spans="1:9" ht="12.75" customHeight="1">
      <c r="A19" s="180" t="s">
        <v>129</v>
      </c>
      <c r="B19" s="181"/>
      <c r="C19" s="84">
        <v>2421.37</v>
      </c>
      <c r="D19" s="84">
        <v>2421.74</v>
      </c>
      <c r="E19" s="84">
        <v>2421.74</v>
      </c>
      <c r="F19" s="84"/>
      <c r="G19" s="95" t="s">
        <v>174</v>
      </c>
      <c r="H19" s="100"/>
      <c r="I19" s="99"/>
    </row>
    <row r="20" spans="1:9" ht="12.75" customHeight="1">
      <c r="A20" s="179" t="s">
        <v>108</v>
      </c>
      <c r="B20" s="179"/>
      <c r="C20" s="140">
        <f>SUM(C8:C19)</f>
        <v>7945.629999999999</v>
      </c>
      <c r="D20" s="140">
        <f>SUM(D8:D19)</f>
        <v>4356.16</v>
      </c>
      <c r="E20" s="140">
        <f>SUM(E8:E19)</f>
        <v>4356.16</v>
      </c>
      <c r="F20" s="140">
        <f>SUM(F8:F19)</f>
        <v>0</v>
      </c>
      <c r="G20" s="141"/>
      <c r="H20" s="96"/>
      <c r="I20" s="99"/>
    </row>
    <row r="21" spans="1:2" ht="12.75">
      <c r="A21" s="96"/>
      <c r="B21" s="96"/>
    </row>
    <row r="23" spans="1:2" ht="12.75">
      <c r="A23" s="96"/>
      <c r="B23" s="96"/>
    </row>
    <row r="24" spans="1:2" ht="12.75">
      <c r="A24" t="s">
        <v>109</v>
      </c>
      <c r="B24" s="101"/>
    </row>
    <row r="25" spans="1:2" ht="12.75">
      <c r="A25" t="s">
        <v>110</v>
      </c>
      <c r="B25" s="101"/>
    </row>
    <row r="26" spans="1:2" ht="12.75">
      <c r="A26" t="s">
        <v>111</v>
      </c>
      <c r="B26" s="101"/>
    </row>
    <row r="27" spans="1:2" ht="12.75">
      <c r="A27" t="s">
        <v>112</v>
      </c>
      <c r="B27" s="101"/>
    </row>
    <row r="28" ht="12.75">
      <c r="B28" s="101"/>
    </row>
    <row r="29" spans="1:6" ht="12.75">
      <c r="A29" s="23" t="s">
        <v>113</v>
      </c>
      <c r="B29" s="101"/>
      <c r="F29" s="132">
        <v>43913</v>
      </c>
    </row>
    <row r="30" ht="12.75">
      <c r="B30" s="101"/>
    </row>
    <row r="31" ht="12.75">
      <c r="B31" s="101"/>
    </row>
    <row r="32" ht="12.75">
      <c r="B32" s="101"/>
    </row>
    <row r="33" ht="12.75">
      <c r="B33" s="101"/>
    </row>
    <row r="34" ht="12.75">
      <c r="B34" s="101"/>
    </row>
  </sheetData>
  <sheetProtection selectLockedCells="1" selectUnlockedCells="1"/>
  <mergeCells count="19">
    <mergeCell ref="A5:B6"/>
    <mergeCell ref="C5:C6"/>
    <mergeCell ref="D5:D6"/>
    <mergeCell ref="E5:F5"/>
    <mergeCell ref="G5:G6"/>
    <mergeCell ref="A7:B7"/>
    <mergeCell ref="A14:B14"/>
    <mergeCell ref="A8:B8"/>
    <mergeCell ref="A9:B9"/>
    <mergeCell ref="A10:B10"/>
    <mergeCell ref="A11:B11"/>
    <mergeCell ref="A12:B12"/>
    <mergeCell ref="A13:B13"/>
    <mergeCell ref="A17:B17"/>
    <mergeCell ref="A20:B20"/>
    <mergeCell ref="A19:B19"/>
    <mergeCell ref="A15:B15"/>
    <mergeCell ref="A16:B16"/>
    <mergeCell ref="A18:B18"/>
  </mergeCells>
  <printOptions horizontalCentered="1"/>
  <pageMargins left="0.19652777777777777" right="0.19652777777777777" top="0.5902777777777778" bottom="0.5909722222222222" header="0.5118055555555555" footer="0.31527777777777777"/>
  <pageSetup horizontalDpi="300" verticalDpi="300" orientation="portrait" paperSize="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75" zoomScalePageLayoutView="0" workbookViewId="0" topLeftCell="A1">
      <selection activeCell="I23" sqref="I23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15.140625" style="0" customWidth="1"/>
    <col min="4" max="4" width="14.421875" style="0" customWidth="1"/>
    <col min="5" max="5" width="15.00390625" style="0" customWidth="1"/>
    <col min="6" max="8" width="14.28125" style="0" customWidth="1"/>
    <col min="9" max="9" width="15.7109375" style="0" customWidth="1"/>
    <col min="10" max="10" width="13.7109375" style="0" customWidth="1"/>
  </cols>
  <sheetData>
    <row r="1" ht="20.25" customHeight="1">
      <c r="A1" s="1" t="s">
        <v>100</v>
      </c>
    </row>
    <row r="2" spans="1:11" ht="15" customHeight="1">
      <c r="A2" s="3" t="s">
        <v>101</v>
      </c>
      <c r="B2" s="89"/>
      <c r="C2" s="2"/>
      <c r="D2" s="2"/>
      <c r="E2" s="2"/>
      <c r="F2" s="2"/>
      <c r="G2" s="2"/>
      <c r="H2" s="2"/>
      <c r="I2" s="2"/>
      <c r="J2" s="2"/>
      <c r="K2" s="2"/>
    </row>
    <row r="4" spans="1:6" ht="20.25">
      <c r="A4" s="68" t="s">
        <v>161</v>
      </c>
      <c r="B4" s="68"/>
      <c r="C4" s="68"/>
      <c r="D4" s="68"/>
      <c r="E4" s="68"/>
      <c r="F4" s="68"/>
    </row>
    <row r="5" spans="1:6" ht="10.5" customHeight="1">
      <c r="A5" s="2"/>
      <c r="B5" s="91"/>
      <c r="C5" s="2"/>
      <c r="D5" s="2"/>
      <c r="E5" s="2"/>
      <c r="F5" s="2"/>
    </row>
    <row r="6" spans="1:7" ht="15.75" customHeight="1">
      <c r="A6" s="174" t="s">
        <v>102</v>
      </c>
      <c r="B6" s="174"/>
      <c r="C6" s="174" t="s">
        <v>148</v>
      </c>
      <c r="D6" s="186" t="s">
        <v>159</v>
      </c>
      <c r="E6" s="172" t="s">
        <v>103</v>
      </c>
      <c r="F6" s="172"/>
      <c r="G6" s="187" t="s">
        <v>104</v>
      </c>
    </row>
    <row r="7" spans="1:7" ht="28.5" customHeight="1">
      <c r="A7" s="174"/>
      <c r="B7" s="174"/>
      <c r="C7" s="174"/>
      <c r="D7" s="186"/>
      <c r="E7" s="166" t="s">
        <v>114</v>
      </c>
      <c r="F7" s="166" t="s">
        <v>106</v>
      </c>
      <c r="G7" s="187"/>
    </row>
    <row r="8" spans="1:7" ht="12.75" customHeight="1">
      <c r="A8" s="178" t="s">
        <v>8</v>
      </c>
      <c r="B8" s="178"/>
      <c r="C8" s="88">
        <v>1</v>
      </c>
      <c r="D8" s="161">
        <v>2</v>
      </c>
      <c r="E8" s="167">
        <v>3</v>
      </c>
      <c r="F8" s="167">
        <v>4</v>
      </c>
      <c r="G8" s="125"/>
    </row>
    <row r="9" spans="1:7" ht="12.75" customHeight="1">
      <c r="A9" s="180" t="s">
        <v>130</v>
      </c>
      <c r="B9" s="181"/>
      <c r="C9" s="84">
        <v>22.5</v>
      </c>
      <c r="D9" s="164">
        <v>82.77</v>
      </c>
      <c r="E9" s="168">
        <v>82.77</v>
      </c>
      <c r="F9" s="168"/>
      <c r="G9" s="167" t="s">
        <v>174</v>
      </c>
    </row>
    <row r="10" spans="1:7" ht="12.75" customHeight="1">
      <c r="A10" s="185" t="s">
        <v>115</v>
      </c>
      <c r="B10" s="181"/>
      <c r="C10" s="84">
        <v>59.76</v>
      </c>
      <c r="D10" s="164">
        <v>59.76</v>
      </c>
      <c r="E10" s="168">
        <v>59.76</v>
      </c>
      <c r="F10" s="168"/>
      <c r="G10" s="167" t="s">
        <v>174</v>
      </c>
    </row>
    <row r="11" spans="1:7" ht="12.75" customHeight="1">
      <c r="A11" s="185" t="s">
        <v>116</v>
      </c>
      <c r="B11" s="181"/>
      <c r="C11" s="84">
        <v>406</v>
      </c>
      <c r="D11" s="164">
        <v>414</v>
      </c>
      <c r="E11" s="168">
        <v>414</v>
      </c>
      <c r="F11" s="168"/>
      <c r="G11" s="167" t="s">
        <v>174</v>
      </c>
    </row>
    <row r="12" spans="1:9" ht="12" customHeight="1">
      <c r="A12" s="180" t="s">
        <v>131</v>
      </c>
      <c r="B12" s="182"/>
      <c r="C12" s="84">
        <v>118.62</v>
      </c>
      <c r="D12" s="164">
        <v>118.62</v>
      </c>
      <c r="E12" s="168">
        <v>118.62</v>
      </c>
      <c r="F12" s="168"/>
      <c r="G12" s="170" t="s">
        <v>174</v>
      </c>
      <c r="H12" s="2"/>
      <c r="I12" s="2"/>
    </row>
    <row r="13" spans="1:9" ht="12" customHeight="1">
      <c r="A13" s="177" t="s">
        <v>132</v>
      </c>
      <c r="B13" s="178"/>
      <c r="C13" s="84">
        <v>41.75</v>
      </c>
      <c r="D13" s="164">
        <v>16.3</v>
      </c>
      <c r="E13" s="168">
        <v>16.3</v>
      </c>
      <c r="F13" s="168"/>
      <c r="G13" s="170" t="s">
        <v>174</v>
      </c>
      <c r="H13" s="2"/>
      <c r="I13" s="2"/>
    </row>
    <row r="14" spans="1:9" ht="12" customHeight="1">
      <c r="A14" s="180" t="s">
        <v>128</v>
      </c>
      <c r="B14" s="182"/>
      <c r="C14" s="84">
        <v>18.98</v>
      </c>
      <c r="D14" s="164">
        <v>18.98</v>
      </c>
      <c r="E14" s="168">
        <v>18.98</v>
      </c>
      <c r="F14" s="168"/>
      <c r="G14" s="170" t="s">
        <v>174</v>
      </c>
      <c r="H14" s="2"/>
      <c r="I14" s="2"/>
    </row>
    <row r="15" spans="1:9" ht="12" customHeight="1">
      <c r="A15" s="180" t="s">
        <v>141</v>
      </c>
      <c r="B15" s="182"/>
      <c r="C15" s="84">
        <v>72</v>
      </c>
      <c r="D15" s="164">
        <v>0</v>
      </c>
      <c r="E15" s="168">
        <v>0</v>
      </c>
      <c r="F15" s="168"/>
      <c r="G15" s="170" t="s">
        <v>174</v>
      </c>
      <c r="H15" s="2"/>
      <c r="I15" s="2"/>
    </row>
    <row r="16" spans="1:9" ht="12" customHeight="1">
      <c r="A16" s="177" t="s">
        <v>39</v>
      </c>
      <c r="B16" s="178"/>
      <c r="C16" s="84">
        <v>0</v>
      </c>
      <c r="D16" s="164">
        <v>530.12</v>
      </c>
      <c r="E16" s="168">
        <v>530.12</v>
      </c>
      <c r="F16" s="168"/>
      <c r="G16" s="170" t="s">
        <v>174</v>
      </c>
      <c r="H16" s="2"/>
      <c r="I16" s="2"/>
    </row>
    <row r="17" spans="1:9" ht="12" customHeight="1">
      <c r="A17" s="180" t="s">
        <v>162</v>
      </c>
      <c r="B17" s="182"/>
      <c r="C17" s="84">
        <v>0</v>
      </c>
      <c r="D17" s="164">
        <v>405</v>
      </c>
      <c r="E17" s="168">
        <v>405</v>
      </c>
      <c r="F17" s="168"/>
      <c r="G17" s="170" t="s">
        <v>174</v>
      </c>
      <c r="H17" s="2"/>
      <c r="I17" s="2"/>
    </row>
    <row r="18" spans="1:9" ht="12" customHeight="1">
      <c r="A18" s="177" t="s">
        <v>163</v>
      </c>
      <c r="B18" s="178"/>
      <c r="C18" s="84">
        <v>0</v>
      </c>
      <c r="D18" s="164">
        <v>103.78</v>
      </c>
      <c r="E18" s="168">
        <v>103.78</v>
      </c>
      <c r="F18" s="168"/>
      <c r="G18" s="167" t="s">
        <v>174</v>
      </c>
      <c r="H18" s="96"/>
      <c r="I18" s="99"/>
    </row>
    <row r="19" spans="1:9" ht="12" customHeight="1">
      <c r="A19" s="180"/>
      <c r="B19" s="182"/>
      <c r="C19" s="84"/>
      <c r="D19" s="164"/>
      <c r="E19" s="168"/>
      <c r="F19" s="168"/>
      <c r="G19" s="167"/>
      <c r="H19" s="96"/>
      <c r="I19" s="99"/>
    </row>
    <row r="20" spans="1:9" ht="12.75" customHeight="1">
      <c r="A20" s="177"/>
      <c r="B20" s="178"/>
      <c r="C20" s="84"/>
      <c r="D20" s="164"/>
      <c r="E20" s="168"/>
      <c r="F20" s="168"/>
      <c r="G20" s="167"/>
      <c r="H20" s="96"/>
      <c r="I20" s="99"/>
    </row>
    <row r="21" spans="1:9" ht="12.75" customHeight="1">
      <c r="A21" s="179" t="s">
        <v>108</v>
      </c>
      <c r="B21" s="179"/>
      <c r="C21" s="140">
        <f>SUM(C9:C20)</f>
        <v>739.61</v>
      </c>
      <c r="D21" s="165">
        <f>SUM(D9:D20)</f>
        <v>1749.33</v>
      </c>
      <c r="E21" s="169">
        <f>SUM(E9:E20)</f>
        <v>1749.33</v>
      </c>
      <c r="F21" s="169">
        <f>SUM(F9:F20)</f>
        <v>0</v>
      </c>
      <c r="G21" s="167"/>
      <c r="H21" s="96"/>
      <c r="I21" s="99"/>
    </row>
    <row r="22" spans="1:2" ht="12.75">
      <c r="A22" s="96"/>
      <c r="B22" s="96"/>
    </row>
    <row r="23" spans="1:2" ht="12.75">
      <c r="A23" t="s">
        <v>109</v>
      </c>
      <c r="B23" s="101"/>
    </row>
    <row r="24" spans="1:2" ht="12.75">
      <c r="A24" t="s">
        <v>110</v>
      </c>
      <c r="B24" s="101"/>
    </row>
    <row r="25" spans="1:2" ht="12.75">
      <c r="A25" t="s">
        <v>111</v>
      </c>
      <c r="B25" s="101"/>
    </row>
    <row r="26" spans="1:2" ht="12.75">
      <c r="A26" t="s">
        <v>112</v>
      </c>
      <c r="B26" s="101"/>
    </row>
    <row r="27" ht="12.75">
      <c r="B27" s="101"/>
    </row>
    <row r="28" spans="1:6" ht="12.75">
      <c r="A28" s="23" t="s">
        <v>113</v>
      </c>
      <c r="B28" s="101"/>
      <c r="F28" s="132">
        <v>43913</v>
      </c>
    </row>
    <row r="29" ht="12.75">
      <c r="B29" s="101"/>
    </row>
    <row r="30" ht="12.75">
      <c r="B30" s="101"/>
    </row>
    <row r="31" ht="12.75">
      <c r="B31" s="101"/>
    </row>
    <row r="32" ht="12.75">
      <c r="B32" s="101"/>
    </row>
    <row r="33" ht="12.75">
      <c r="B33" s="101"/>
    </row>
  </sheetData>
  <sheetProtection selectLockedCells="1" selectUnlockedCells="1"/>
  <mergeCells count="19">
    <mergeCell ref="A19:B19"/>
    <mergeCell ref="A17:B17"/>
    <mergeCell ref="D6:D7"/>
    <mergeCell ref="E6:F6"/>
    <mergeCell ref="G6:G7"/>
    <mergeCell ref="A8:B8"/>
    <mergeCell ref="A11:B11"/>
    <mergeCell ref="A12:B12"/>
    <mergeCell ref="A13:B13"/>
    <mergeCell ref="A21:B21"/>
    <mergeCell ref="A10:B10"/>
    <mergeCell ref="A18:B18"/>
    <mergeCell ref="A14:B14"/>
    <mergeCell ref="C6:C7"/>
    <mergeCell ref="A6:B7"/>
    <mergeCell ref="A9:B9"/>
    <mergeCell ref="A20:B20"/>
    <mergeCell ref="A15:B15"/>
    <mergeCell ref="A16:B16"/>
  </mergeCells>
  <printOptions horizontalCentered="1"/>
  <pageMargins left="0.19652777777777777" right="0.19652777777777777" top="0.5902777777777778" bottom="0.5909722222222222" header="0.5118055555555555" footer="0.31527777777777777"/>
  <pageSetup horizontalDpi="300" verticalDpi="300" orientation="portrait" paperSize="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75" zoomScalePageLayoutView="0" workbookViewId="0" topLeftCell="A1">
      <selection activeCell="I10" sqref="I10"/>
    </sheetView>
  </sheetViews>
  <sheetFormatPr defaultColWidth="9.140625" defaultRowHeight="12.75"/>
  <cols>
    <col min="1" max="8" width="14.7109375" style="0" customWidth="1"/>
  </cols>
  <sheetData>
    <row r="1" ht="21" customHeight="1">
      <c r="A1" s="1" t="s">
        <v>100</v>
      </c>
    </row>
    <row r="2" spans="1:2" ht="15.75">
      <c r="A2" s="3" t="s">
        <v>117</v>
      </c>
      <c r="B2" s="102"/>
    </row>
    <row r="3" spans="1:8" ht="30" customHeight="1">
      <c r="A3" s="68" t="s">
        <v>164</v>
      </c>
      <c r="B3" s="68"/>
      <c r="C3" s="68"/>
      <c r="D3" s="68"/>
      <c r="E3" s="68"/>
      <c r="F3" s="68"/>
      <c r="G3" s="68"/>
      <c r="H3" s="68"/>
    </row>
    <row r="5" spans="1:8" ht="12.75" customHeight="1">
      <c r="A5" s="189" t="s">
        <v>118</v>
      </c>
      <c r="B5" s="189"/>
      <c r="C5" s="190" t="s">
        <v>147</v>
      </c>
      <c r="D5" s="191" t="s">
        <v>119</v>
      </c>
      <c r="E5" s="191"/>
      <c r="F5" s="191"/>
      <c r="G5" s="191"/>
      <c r="H5" s="190" t="s">
        <v>165</v>
      </c>
    </row>
    <row r="6" spans="1:8" ht="28.5" customHeight="1">
      <c r="A6" s="189"/>
      <c r="B6" s="189"/>
      <c r="C6" s="190"/>
      <c r="D6" s="103" t="s">
        <v>120</v>
      </c>
      <c r="E6" s="104" t="s">
        <v>121</v>
      </c>
      <c r="F6" s="103" t="s">
        <v>122</v>
      </c>
      <c r="G6" s="105" t="s">
        <v>123</v>
      </c>
      <c r="H6" s="190"/>
    </row>
    <row r="7" spans="1:8" ht="15.75">
      <c r="A7" s="188" t="s">
        <v>140</v>
      </c>
      <c r="B7" s="188"/>
      <c r="C7" s="106">
        <v>2327.41</v>
      </c>
      <c r="D7" s="107"/>
      <c r="E7" s="108">
        <v>601.6</v>
      </c>
      <c r="F7" s="107"/>
      <c r="G7" s="107"/>
      <c r="H7" s="109">
        <f>(C7+E7)-G7</f>
        <v>2929.0099999999998</v>
      </c>
    </row>
    <row r="8" spans="1:8" ht="12.75" customHeight="1" hidden="1">
      <c r="A8" s="188" t="s">
        <v>124</v>
      </c>
      <c r="B8" s="188"/>
      <c r="C8" s="106">
        <v>0</v>
      </c>
      <c r="D8" s="110"/>
      <c r="E8" s="109"/>
      <c r="F8" s="110"/>
      <c r="G8" s="110"/>
      <c r="H8" s="109">
        <v>0</v>
      </c>
    </row>
    <row r="9" spans="1:8" ht="15.75" customHeight="1">
      <c r="A9" s="188" t="s">
        <v>125</v>
      </c>
      <c r="B9" s="188"/>
      <c r="C9" s="106">
        <v>88.66</v>
      </c>
      <c r="D9" s="110">
        <v>210</v>
      </c>
      <c r="E9" s="109">
        <v>166</v>
      </c>
      <c r="F9" s="110">
        <v>220</v>
      </c>
      <c r="G9" s="110">
        <v>174</v>
      </c>
      <c r="H9" s="109">
        <f>(C9+E9)-G9</f>
        <v>80.66</v>
      </c>
    </row>
    <row r="12" spans="1:6" ht="12.75">
      <c r="A12" s="23" t="s">
        <v>113</v>
      </c>
      <c r="F12" s="132">
        <v>43913</v>
      </c>
    </row>
  </sheetData>
  <sheetProtection selectLockedCells="1" selectUnlockedCells="1"/>
  <mergeCells count="7">
    <mergeCell ref="A9:B9"/>
    <mergeCell ref="A5:B6"/>
    <mergeCell ref="C5:C6"/>
    <mergeCell ref="D5:G5"/>
    <mergeCell ref="H5:H6"/>
    <mergeCell ref="A7:B7"/>
    <mergeCell ref="A8:B8"/>
  </mergeCells>
  <printOptions horizontalCentered="1"/>
  <pageMargins left="0.19652777777777777" right="0.19652777777777777" top="0.5902777777777778" bottom="0.5909722222222222" header="0.5118055555555555" footer="0.31527777777777777"/>
  <pageSetup horizontalDpi="300" verticalDpi="300" orientation="landscape" paperSize="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asterion</dc:creator>
  <cp:keywords/>
  <dc:description/>
  <cp:lastModifiedBy>asterion</cp:lastModifiedBy>
  <cp:lastPrinted>2020-03-23T08:13:03Z</cp:lastPrinted>
  <dcterms:created xsi:type="dcterms:W3CDTF">2020-03-25T06:22:44Z</dcterms:created>
  <dcterms:modified xsi:type="dcterms:W3CDTF">2020-03-25T06:22:45Z</dcterms:modified>
  <cp:category/>
  <cp:version/>
  <cp:contentType/>
  <cp:contentStatus/>
</cp:coreProperties>
</file>