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'Hárok1'!$A$1:$I$109</definedName>
    <definedName name="_xlnm.Print_Area" localSheetId="1">'Hárok2'!$A$1:$I$620</definedName>
    <definedName name="_xlnm.Print_Area" localSheetId="2">'Hárok3'!$A$2:$J$33</definedName>
  </definedNames>
  <calcPr fullCalcOnLoad="1"/>
</workbook>
</file>

<file path=xl/comments2.xml><?xml version="1.0" encoding="utf-8"?>
<comments xmlns="http://schemas.openxmlformats.org/spreadsheetml/2006/main">
  <authors>
    <author>d</author>
  </authors>
  <commentList>
    <comment ref="B291" authorId="0">
      <text>
        <r>
          <rPr>
            <b/>
            <sz val="8"/>
            <rFont val="Tahoma"/>
            <family val="2"/>
          </rPr>
          <t>d:</t>
        </r>
        <r>
          <rPr>
            <sz val="8"/>
            <rFont val="Tahoma"/>
            <family val="2"/>
          </rPr>
          <t xml:space="preserve">
sPTs</t>
        </r>
      </text>
    </comment>
  </commentList>
</comments>
</file>

<file path=xl/sharedStrings.xml><?xml version="1.0" encoding="utf-8"?>
<sst xmlns="http://schemas.openxmlformats.org/spreadsheetml/2006/main" count="1077" uniqueCount="503">
  <si>
    <t xml:space="preserve">Bežné príjmy </t>
  </si>
  <si>
    <t>Zdroj</t>
  </si>
  <si>
    <t xml:space="preserve">Daňové príjmy </t>
  </si>
  <si>
    <t>Výn. dane z príj.  pouk. územ. samos.</t>
  </si>
  <si>
    <t>Daň z nehnuteľností</t>
  </si>
  <si>
    <t xml:space="preserve">Daň  z pozemkov </t>
  </si>
  <si>
    <t>Daň zo stavieb</t>
  </si>
  <si>
    <t>Daň z bytov</t>
  </si>
  <si>
    <t xml:space="preserve">Daň. príjmy - dane za špecific. služby  </t>
  </si>
  <si>
    <t xml:space="preserve">Daň za psa </t>
  </si>
  <si>
    <t>Daň za ubytovanie</t>
  </si>
  <si>
    <t xml:space="preserve">Daň za užívanie verej.priestranstva </t>
  </si>
  <si>
    <t xml:space="preserve">Daň za komun. odpady FO </t>
  </si>
  <si>
    <t xml:space="preserve">Daň za komun. odpady PO </t>
  </si>
  <si>
    <t>211-212</t>
  </si>
  <si>
    <t>Nedaň. príj. - príj. z podn. a z vlt.majet.</t>
  </si>
  <si>
    <t>Dividendy</t>
  </si>
  <si>
    <t xml:space="preserve">Príjmy z prenajatých pozemkov </t>
  </si>
  <si>
    <t xml:space="preserve">Z prenajat.budov. nebyt.priest. </t>
  </si>
  <si>
    <t>Z prenajat..nebyt.priest TH</t>
  </si>
  <si>
    <t>221-229</t>
  </si>
  <si>
    <t>Nedaň.príj. -admi.popl. a iné popl. a pl.</t>
  </si>
  <si>
    <t>Administratívne poplatky  (správne )</t>
  </si>
  <si>
    <t>Pokuty a sankcie</t>
  </si>
  <si>
    <t>Za znečisťovanie ovzdušia</t>
  </si>
  <si>
    <t xml:space="preserve">Ned.príj. - popl. a plat. z nepriem.pred. </t>
  </si>
  <si>
    <t>Za predaj výrob. tovarov a služieb</t>
  </si>
  <si>
    <t xml:space="preserve">Za prebytočný hnuteľný majetok </t>
  </si>
  <si>
    <t>Úroky z vkladov a pod.</t>
  </si>
  <si>
    <t>Úroky zúčtov  finančného hospodárenia</t>
  </si>
  <si>
    <t xml:space="preserve">Ostatné príjmy </t>
  </si>
  <si>
    <t>Z náhrad poistného plnenia</t>
  </si>
  <si>
    <t>Z výťažkov.lot. a iných podob.hier</t>
  </si>
  <si>
    <t xml:space="preserve">Granty a transfery </t>
  </si>
  <si>
    <t xml:space="preserve">Granty, sponzor. dary a pod.  </t>
  </si>
  <si>
    <t xml:space="preserve">Dotácie na RP a motivač.príspevok </t>
  </si>
  <si>
    <t xml:space="preserve">Voj hroby </t>
  </si>
  <si>
    <t xml:space="preserve">Príjem decent.dotácia - matrika </t>
  </si>
  <si>
    <t xml:space="preserve">Cestovné žiakov </t>
  </si>
  <si>
    <t xml:space="preserve">Dotácia na kamerový systém a ŠR </t>
  </si>
  <si>
    <t xml:space="preserve">Dotácia pre MŠ PK </t>
  </si>
  <si>
    <t>Dot. na pren. kompetencie + vzdel.pouk.</t>
  </si>
  <si>
    <t>Bežné príjmy spolu</t>
  </si>
  <si>
    <t xml:space="preserve">Kapitálové príjmy </t>
  </si>
  <si>
    <t>Kapitálové príjmy</t>
  </si>
  <si>
    <t xml:space="preserve">Príjem z predaja kapit.aktív </t>
  </si>
  <si>
    <t xml:space="preserve">Z predaja pozemkov </t>
  </si>
  <si>
    <t>321-322</t>
  </si>
  <si>
    <t>Tuzemské kapit. granty a transfery</t>
  </si>
  <si>
    <t>Kapitálové príjmy spolu</t>
  </si>
  <si>
    <t>Príjmové finančné operácie</t>
  </si>
  <si>
    <t>Príjmy z ostat. FO</t>
  </si>
  <si>
    <t>Zostatok prostried. z predch.rokov</t>
  </si>
  <si>
    <t xml:space="preserve">Prevod prostriedkov z rezer.fondu obce </t>
  </si>
  <si>
    <t xml:space="preserve">Prevod prostriedkov z ostat.fondov obce </t>
  </si>
  <si>
    <t>Bežné príjmy</t>
  </si>
  <si>
    <t>Príjmové finačné operácie</t>
  </si>
  <si>
    <t>Vlastné príjmy RO s právnou subjektivitou</t>
  </si>
  <si>
    <t xml:space="preserve">Rozpočtové príjmy spolu </t>
  </si>
  <si>
    <t xml:space="preserve">Bežný rozpočet </t>
  </si>
  <si>
    <t>V ý d a v k y</t>
  </si>
  <si>
    <t>Zdr.</t>
  </si>
  <si>
    <t xml:space="preserve">Výdavky verej.správy - O b c e </t>
  </si>
  <si>
    <t>Mzdy,platy, sl.príj. a ostat.osob.vyrov.</t>
  </si>
  <si>
    <t>Tarifné platy, zakladný plat</t>
  </si>
  <si>
    <t>Príplatky - osobný</t>
  </si>
  <si>
    <t>Príplatok za riadenie</t>
  </si>
  <si>
    <t>Odmeny</t>
  </si>
  <si>
    <t>Dovolenka</t>
  </si>
  <si>
    <t>Poistné a príspevok do poisťovní</t>
  </si>
  <si>
    <t>621-623</t>
  </si>
  <si>
    <t>Poistné do zdravotných poisťovní</t>
  </si>
  <si>
    <t>Odvod do nemocen. Poistenia</t>
  </si>
  <si>
    <t>Na starobné poistenie</t>
  </si>
  <si>
    <t>Urazové poistenie</t>
  </si>
  <si>
    <t>Invalidné poistenie</t>
  </si>
  <si>
    <t>Na poistenie v nezamestnanosti</t>
  </si>
  <si>
    <t>Na poistenie do rezerv.f. sol.</t>
  </si>
  <si>
    <t>Príspevok do DDP</t>
  </si>
  <si>
    <t>Tovary a služby</t>
  </si>
  <si>
    <t>Cestovné náhrady</t>
  </si>
  <si>
    <t xml:space="preserve">Cestovné tuzemské </t>
  </si>
  <si>
    <t>Cestovné zahraničné</t>
  </si>
  <si>
    <t>Energie, voda a komunikácie</t>
  </si>
  <si>
    <t>Energie - spotreba elek.energie</t>
  </si>
  <si>
    <t xml:space="preserve">Energie - spotregba  plynu </t>
  </si>
  <si>
    <t>Vodné a stočné</t>
  </si>
  <si>
    <t>Poštovné a telekomunikačné služby</t>
  </si>
  <si>
    <t>Materiál</t>
  </si>
  <si>
    <t>Interierové vybavenie</t>
  </si>
  <si>
    <t>Výpočtová technika</t>
  </si>
  <si>
    <t>Všeobecný materiál</t>
  </si>
  <si>
    <t>Knihy,časopisy, noviny,učebncie,pomôcky</t>
  </si>
  <si>
    <t>Softver a licencie</t>
  </si>
  <si>
    <t>Reprezentačné</t>
  </si>
  <si>
    <t>Dopravné</t>
  </si>
  <si>
    <t>Palivo, mazivá,oleje,špeciál.kvapaliny</t>
  </si>
  <si>
    <t>Servis,údržba,opravy,výdavky s tým spoj.</t>
  </si>
  <si>
    <t xml:space="preserve">Karty, známky, </t>
  </si>
  <si>
    <t>Prepravné a nájom (leaseng )</t>
  </si>
  <si>
    <t>Poistenie</t>
  </si>
  <si>
    <t xml:space="preserve">Rutinná a  štandardná údržba </t>
  </si>
  <si>
    <t>Interierového vybavenia</t>
  </si>
  <si>
    <t xml:space="preserve">Výpočtovej techniky </t>
  </si>
  <si>
    <t>Prev. strojov a prístrojov</t>
  </si>
  <si>
    <t>Špeciál.strojov a prístrojov  výpoč.techn.</t>
  </si>
  <si>
    <t>Budov,objektov alebo ich častí</t>
  </si>
  <si>
    <t>Nájomné za nájom</t>
  </si>
  <si>
    <t>Budov, objektov alebo ich častí</t>
  </si>
  <si>
    <t>Služby</t>
  </si>
  <si>
    <t xml:space="preserve">Školenia a kurzy </t>
  </si>
  <si>
    <t>Inzercia</t>
  </si>
  <si>
    <t xml:space="preserve"> Všeobecné služby</t>
  </si>
  <si>
    <t>Špeciálne služby</t>
  </si>
  <si>
    <t>Náhrad SF - život.jubileá</t>
  </si>
  <si>
    <t>Štúdie a expertízy</t>
  </si>
  <si>
    <t>Poplatky a odvody</t>
  </si>
  <si>
    <t>Stravovanie</t>
  </si>
  <si>
    <t>Poistenie - majetkové</t>
  </si>
  <si>
    <t>Prídel do sociáolneho fondu</t>
  </si>
  <si>
    <t>Odmeny a príspevky - poslanci</t>
  </si>
  <si>
    <t>Transf. jednotl. a nezisk.organizáciam</t>
  </si>
  <si>
    <t>Nemocenské dávky</t>
  </si>
  <si>
    <t xml:space="preserve">Odstupné  </t>
  </si>
  <si>
    <t>O1.1.2</t>
  </si>
  <si>
    <t>Finančná a rozpočtová oblasť</t>
  </si>
  <si>
    <t>Špeciálne služby -  (auditorské služby )</t>
  </si>
  <si>
    <t>Dane    z úrokov</t>
  </si>
  <si>
    <t>O1.3.3</t>
  </si>
  <si>
    <t xml:space="preserve">Všeobcené služby - matrika </t>
  </si>
  <si>
    <t>Mzdy,platy, sl.príjmy, a ostat.osob.vyrov.</t>
  </si>
  <si>
    <t>Na poistenie do rezerv.fondu solidarity</t>
  </si>
  <si>
    <t>Príspevok do doplnkových dôchod.poisťovní</t>
  </si>
  <si>
    <t>Energie</t>
  </si>
  <si>
    <t>O1.6.0</t>
  </si>
  <si>
    <t>Všeobecné verejné služby (voľby )</t>
  </si>
  <si>
    <t xml:space="preserve">Materiál </t>
  </si>
  <si>
    <t>Rutinná a štandardná údržba</t>
  </si>
  <si>
    <t xml:space="preserve">Služby </t>
  </si>
  <si>
    <t>O1.7.0</t>
  </si>
  <si>
    <t xml:space="preserve">Transakcie verejného dlhu </t>
  </si>
  <si>
    <t>Splácanie úrokov v tuzemsku</t>
  </si>
  <si>
    <t xml:space="preserve">Úroky z úveru Dexia kanaliazácia </t>
  </si>
  <si>
    <t>O1.8.0</t>
  </si>
  <si>
    <t>Transfery na úrov.verejnej správy</t>
  </si>
  <si>
    <t>Transfery jednostlivcom</t>
  </si>
  <si>
    <t>Občianskym združenia m a nadáciam (MsZ)</t>
  </si>
  <si>
    <t>Príspevky podľa rozhod. primátora</t>
  </si>
  <si>
    <t>Príspevky na členské príspevky</t>
  </si>
  <si>
    <t>O3.1.0</t>
  </si>
  <si>
    <t>Policajné služby - MsP</t>
  </si>
  <si>
    <t xml:space="preserve">MsP spolu </t>
  </si>
  <si>
    <t>Príplatky za soboty a nedele + nočný</t>
  </si>
  <si>
    <t>Príplatky za nadčas</t>
  </si>
  <si>
    <t>Príplatok osobitný</t>
  </si>
  <si>
    <t>Odvod do nemocen. poistenia</t>
  </si>
  <si>
    <t>Telekomunikačná technika</t>
  </si>
  <si>
    <t>Nákup rovnošiat</t>
  </si>
  <si>
    <t>Softvere - licencie</t>
  </si>
  <si>
    <t>Karty, známky, poplatky</t>
  </si>
  <si>
    <t>Všeobecné služby</t>
  </si>
  <si>
    <t xml:space="preserve">Špeciálne služby servis KS </t>
  </si>
  <si>
    <t>Transfery jednotlivcom</t>
  </si>
  <si>
    <t>Kamerový systém -prevádzka</t>
  </si>
  <si>
    <t>Mzdy</t>
  </si>
  <si>
    <t xml:space="preserve">Interierové vybavenie </t>
  </si>
  <si>
    <t xml:space="preserve">Výpočtová technika  </t>
  </si>
  <si>
    <t xml:space="preserve">Opravy a údržba  </t>
  </si>
  <si>
    <t xml:space="preserve">Nemocenské dávky </t>
  </si>
  <si>
    <t>O3.2.0</t>
  </si>
  <si>
    <t>Ochrana pred požiarmi - Pož. ochr.</t>
  </si>
  <si>
    <t>Energia, voda a komunikácie</t>
  </si>
  <si>
    <t>Spotreba elek. energie</t>
  </si>
  <si>
    <t>Spotreba plynu</t>
  </si>
  <si>
    <t>Poštové a telekomunikačné služby</t>
  </si>
  <si>
    <t>Prevádzkové stroje a zariadenie</t>
  </si>
  <si>
    <t>Špeciálne stroje, prístroje a zariadenia</t>
  </si>
  <si>
    <t>Pracovné odevy - rovnošaty</t>
  </si>
  <si>
    <t>Palivo, mazivá, oleje, špeciál.kvapaliny</t>
  </si>
  <si>
    <t>Servis, júdržba, opravy a výdavky</t>
  </si>
  <si>
    <t>Zákonné poistenie</t>
  </si>
  <si>
    <t>Opravy budovy, obj. alebo ich častí</t>
  </si>
  <si>
    <t>Školenia,  kurzy a  semináre</t>
  </si>
  <si>
    <t>Poistné - požiarnici</t>
  </si>
  <si>
    <t>Odmeny členov DPZ</t>
  </si>
  <si>
    <t xml:space="preserve">Energie </t>
  </si>
  <si>
    <t>O4.1.2</t>
  </si>
  <si>
    <t xml:space="preserve">Všeobecný materiál </t>
  </si>
  <si>
    <t>O4.5.1</t>
  </si>
  <si>
    <t>Cestná doprava - komun. a doprava</t>
  </si>
  <si>
    <t>Budov objektov alebo ich častí</t>
  </si>
  <si>
    <t xml:space="preserve">O5.1.0 </t>
  </si>
  <si>
    <t>Nakladanie s odpadmi</t>
  </si>
  <si>
    <t>Propagácia reklama</t>
  </si>
  <si>
    <t>O5.2.0</t>
  </si>
  <si>
    <t>Nakladanie s odpadovými vodami</t>
  </si>
  <si>
    <t xml:space="preserve">Transf. v rámci sektora VS </t>
  </si>
  <si>
    <t>O5.4.0</t>
  </si>
  <si>
    <t>Ochrana prírody a krajiny</t>
  </si>
  <si>
    <t>Všeobecný materiál - deratizácia</t>
  </si>
  <si>
    <t xml:space="preserve">Všeobecné služby </t>
  </si>
  <si>
    <t>O6.2.0</t>
  </si>
  <si>
    <t>Rozv. obcí - vys. a údrž. majet. mesta</t>
  </si>
  <si>
    <t xml:space="preserve">Energia, voda a komunikácie </t>
  </si>
  <si>
    <t xml:space="preserve">Spotreba EN </t>
  </si>
  <si>
    <t xml:space="preserve">Vodné a stočné </t>
  </si>
  <si>
    <t xml:space="preserve">Rutinná a štandartná údržba </t>
  </si>
  <si>
    <t>Prevádzkových strojov a zariadení</t>
  </si>
  <si>
    <t xml:space="preserve">Budov, objektov a pod. </t>
  </si>
  <si>
    <t xml:space="preserve">Všeobecné služby  </t>
  </si>
  <si>
    <t xml:space="preserve">Nájom pozem. Cintorín </t>
  </si>
  <si>
    <t>Ostatné platby</t>
  </si>
  <si>
    <t>Manipulačné poplatky</t>
  </si>
  <si>
    <t>O6.4.0</t>
  </si>
  <si>
    <t>Verejné osvetlenie</t>
  </si>
  <si>
    <t>Energie,voda, komunikácie</t>
  </si>
  <si>
    <t>Spotreba EN  na VO</t>
  </si>
  <si>
    <t xml:space="preserve">Rutinná a štandardná údržba </t>
  </si>
  <si>
    <t>O6.6.0</t>
  </si>
  <si>
    <t>Bývanie a občianske bývanie</t>
  </si>
  <si>
    <t>Energie,voda a komunikácie</t>
  </si>
  <si>
    <t>Budov, objektov</t>
  </si>
  <si>
    <t>O7.6.0</t>
  </si>
  <si>
    <t>Zdravotníctvo - zdravotné stredisko</t>
  </si>
  <si>
    <t>Mzdy,platy, sl.príj. a ostat.osob.vyr.</t>
  </si>
  <si>
    <t xml:space="preserve">Energie EN </t>
  </si>
  <si>
    <t>Energie - plyn</t>
  </si>
  <si>
    <t>Tepelná energia</t>
  </si>
  <si>
    <t>Poštovné a telekomunikáčané služby</t>
  </si>
  <si>
    <t>Prevádzkové zariadenia</t>
  </si>
  <si>
    <t>Všeobecný materiál - čistiace potreby</t>
  </si>
  <si>
    <t xml:space="preserve">Špeciálne služby - revízie </t>
  </si>
  <si>
    <t>OON</t>
  </si>
  <si>
    <t>O8.2.0</t>
  </si>
  <si>
    <t>Transfery v rámci sektora VS</t>
  </si>
  <si>
    <t xml:space="preserve">Spolufinancovanie projektov </t>
  </si>
  <si>
    <t>Klubové zariadenia - Klub dôchodcov</t>
  </si>
  <si>
    <t xml:space="preserve">Knihy a časopisy </t>
  </si>
  <si>
    <t>Prepravné a nájom doprav.prostriedkov</t>
  </si>
  <si>
    <t xml:space="preserve">Transfery nemoc. dávky  </t>
  </si>
  <si>
    <t xml:space="preserve"> Energia, voda a komunikácie</t>
  </si>
  <si>
    <t>Reprezent. - výdav.na oslavy org.mestom</t>
  </si>
  <si>
    <t>Rutinná a štandartná údržba</t>
  </si>
  <si>
    <t>O8.3.0</t>
  </si>
  <si>
    <t xml:space="preserve">Vysielacie služby </t>
  </si>
  <si>
    <t>Opravy prevádzkov. strojov a zariadení</t>
  </si>
  <si>
    <t>O8.4.0</t>
  </si>
  <si>
    <t>Spoločenské služby - Sobášne siene</t>
  </si>
  <si>
    <t xml:space="preserve">Nákup kníh - sob. siene </t>
  </si>
  <si>
    <t>Naturálne mzdy - ošatné ZPOZ</t>
  </si>
  <si>
    <t>Základné vzdelanie</t>
  </si>
  <si>
    <t xml:space="preserve">Údržba budova objektov </t>
  </si>
  <si>
    <t>Sociálne zabezepčenie - staroba</t>
  </si>
  <si>
    <t>Ďalšie sociálne služby</t>
  </si>
  <si>
    <t>Všeobecné služby - opatr.služ. Venia</t>
  </si>
  <si>
    <t xml:space="preserve"> Transfery jednotlivcom</t>
  </si>
  <si>
    <t>Jednorázové fina.výpomoci + odpad</t>
  </si>
  <si>
    <t>Sociálne dávky</t>
  </si>
  <si>
    <t>10.4.0.3</t>
  </si>
  <si>
    <t>Ďalšie sociálne služby - rodina a deti</t>
  </si>
  <si>
    <t>Náhrady - RP</t>
  </si>
  <si>
    <t>Dávky v hmot.núdzi, školské potreby</t>
  </si>
  <si>
    <t>O9111</t>
  </si>
  <si>
    <t>Originálne kompetencie</t>
  </si>
  <si>
    <t>O9121</t>
  </si>
  <si>
    <t>Prenesené kompetencie</t>
  </si>
  <si>
    <t xml:space="preserve">Bežné výdavky mesto + školstvo </t>
  </si>
  <si>
    <t>Kapitálové výdavky</t>
  </si>
  <si>
    <t xml:space="preserve">Výdavky verejnej správy </t>
  </si>
  <si>
    <t>Všeobecná a pracovná oblasť</t>
  </si>
  <si>
    <t>O4.4.3</t>
  </si>
  <si>
    <t>Výstavba</t>
  </si>
  <si>
    <t>Projektové práce</t>
  </si>
  <si>
    <t>Rozvoj obcí</t>
  </si>
  <si>
    <t xml:space="preserve">Výkup pozemkov </t>
  </si>
  <si>
    <t>Komunikácie a doprava</t>
  </si>
  <si>
    <t>O9.1.1.1</t>
  </si>
  <si>
    <t xml:space="preserve">Predškolská výchova </t>
  </si>
  <si>
    <t>O9.1.2</t>
  </si>
  <si>
    <t>Výstavba ZŠ - športová hala</t>
  </si>
  <si>
    <t>Kapit. výdavky spolu mesto</t>
  </si>
  <si>
    <t>O9.1.1</t>
  </si>
  <si>
    <t>Predškolská  výchova</t>
  </si>
  <si>
    <t>Kapit.výdav. spolu mesto + školy</t>
  </si>
  <si>
    <t>Splátky úveru kanalizácia</t>
  </si>
  <si>
    <t>Výdavkové finančné operácie</t>
  </si>
  <si>
    <t xml:space="preserve">Rekapitulácia </t>
  </si>
  <si>
    <t xml:space="preserve">Bežné výdavky spolu </t>
  </si>
  <si>
    <t>Kapitálové výdavky spolu</t>
  </si>
  <si>
    <t xml:space="preserve">Rozpočtované výdavky spolu </t>
  </si>
  <si>
    <t xml:space="preserve">Hospodárenie cekom </t>
  </si>
  <si>
    <t>Bežný rozpočet</t>
  </si>
  <si>
    <t>Príjmy bežného rozpočtu</t>
  </si>
  <si>
    <t xml:space="preserve">Príjmy VZ - školstvo </t>
  </si>
  <si>
    <t xml:space="preserve">Spolu bežné príjmy </t>
  </si>
  <si>
    <t xml:space="preserve">Bežné výdavky spolu mesto a  OK, PK </t>
  </si>
  <si>
    <t>Rozdiel ( prebytok hospodárenia )</t>
  </si>
  <si>
    <t>Kapitálový rozpočet</t>
  </si>
  <si>
    <t xml:space="preserve">Príjmy kapitálové rozpočtu </t>
  </si>
  <si>
    <t>Výdavky kapitálové rozpočtu</t>
  </si>
  <si>
    <t xml:space="preserve">Rozdiel hospodárenia ( schodok ) </t>
  </si>
  <si>
    <t xml:space="preserve">Finančných operácií </t>
  </si>
  <si>
    <t xml:space="preserve">Príjmy FO </t>
  </si>
  <si>
    <t xml:space="preserve">Výdavky FO </t>
  </si>
  <si>
    <t xml:space="preserve">Rozdiel hospodárenia </t>
  </si>
  <si>
    <t>Špeciál.strojov softveru</t>
  </si>
  <si>
    <t>O510</t>
  </si>
  <si>
    <t>poistenie motorov.vozidiel</t>
  </si>
  <si>
    <t xml:space="preserve">platba CD </t>
  </si>
  <si>
    <t xml:space="preserve">Príjem poplatky za cintorín </t>
  </si>
  <si>
    <t>MSPTs príspevok  - služby</t>
  </si>
  <si>
    <t xml:space="preserve">MsPTs- odpad.hospod. </t>
  </si>
  <si>
    <t>Príjem nájom pren.maj.  (VAK)</t>
  </si>
  <si>
    <t>Príjem nájom TS s.r.o. (majetok )</t>
  </si>
  <si>
    <t>Evidencia obyvateľstva</t>
  </si>
  <si>
    <t xml:space="preserve">Úroky z úveru banka VUB - kanal.veľká </t>
  </si>
  <si>
    <t>Príplatok soboty a nedele</t>
  </si>
  <si>
    <t>11S</t>
  </si>
  <si>
    <t>Dos.kanali. a ČOV (veľká)</t>
  </si>
  <si>
    <t>Dos.kanal. a ČOV (veľká)</t>
  </si>
  <si>
    <t>Vratka zábezpeky</t>
  </si>
  <si>
    <t>Rekapitulácia RP</t>
  </si>
  <si>
    <t>Prísp.do dopl. dôchod.poisť.</t>
  </si>
  <si>
    <t>Odovdy do fondov</t>
  </si>
  <si>
    <t>Daň z príjmov</t>
  </si>
  <si>
    <t>Prísp. do dopln. dôch.poisť.</t>
  </si>
  <si>
    <t>OON - pamiat.komisia</t>
  </si>
  <si>
    <t xml:space="preserve">Rekonštruk.ZŠ kotol. </t>
  </si>
  <si>
    <t>( v eurách )</t>
  </si>
  <si>
    <t>Finačné operácie</t>
  </si>
  <si>
    <t xml:space="preserve">Inovácia separ.zberu </t>
  </si>
  <si>
    <t xml:space="preserve">Príspevok na splašky  </t>
  </si>
  <si>
    <t>Príspevok na soci.taxi</t>
  </si>
  <si>
    <t>Odpadové hospodárstvo</t>
  </si>
  <si>
    <t>Rekonštruk. kom..Karpatská</t>
  </si>
  <si>
    <t>637/620</t>
  </si>
  <si>
    <t xml:space="preserve">Rek. Kuchyne  MŠ March. </t>
  </si>
  <si>
    <t>Rekonštrukcia MŠ J.Kráľa</t>
  </si>
  <si>
    <t>Úroky z term.  vkladov</t>
  </si>
  <si>
    <t xml:space="preserve">Projekt kanalizácia BV - soc.podnik </t>
  </si>
  <si>
    <t>Dotácia kamer.systém - merač.rýchl. 2012</t>
  </si>
  <si>
    <t xml:space="preserve">Autodoprava TS </t>
  </si>
  <si>
    <t xml:space="preserve">Služba TS - autodoprava </t>
  </si>
  <si>
    <t>O.4.9.0</t>
  </si>
  <si>
    <t>Miestne hospodárstvo TS</t>
  </si>
  <si>
    <t xml:space="preserve">Tovary a služby </t>
  </si>
  <si>
    <t>Dopravné náklady</t>
  </si>
  <si>
    <t xml:space="preserve">Nájomné </t>
  </si>
  <si>
    <t xml:space="preserve">Dane DPH  MsPTS </t>
  </si>
  <si>
    <t>TS  rozvoz stravy</t>
  </si>
  <si>
    <t xml:space="preserve">Odpady výkon TS </t>
  </si>
  <si>
    <t xml:space="preserve">Špeciálne služby </t>
  </si>
  <si>
    <t>630/641</t>
  </si>
  <si>
    <t>Pokuty apenále VAK</t>
  </si>
  <si>
    <t xml:space="preserve">Príspevok na splatšky </t>
  </si>
  <si>
    <t>Ochrana prírody a krajiny TS</t>
  </si>
  <si>
    <t xml:space="preserve">Služby ŽP  TS  </t>
  </si>
  <si>
    <t>Nájomné Kalvarská činkáreň</t>
  </si>
  <si>
    <t xml:space="preserve">Bež.výdavky  mesto  </t>
  </si>
  <si>
    <t>11S1</t>
  </si>
  <si>
    <t>43/46</t>
  </si>
  <si>
    <t xml:space="preserve">Dostavba kanal. a ČOV (veľká ) </t>
  </si>
  <si>
    <t xml:space="preserve">Dane DPH VaK spotrebavody </t>
  </si>
  <si>
    <t>Osobný automobil MSP + maják</t>
  </si>
  <si>
    <t xml:space="preserve">Info systém kamera </t>
  </si>
  <si>
    <t>Info systém</t>
  </si>
  <si>
    <t xml:space="preserve">Proje.Moder. CMZ JUH </t>
  </si>
  <si>
    <t>Výstavba komunik. ŠH</t>
  </si>
  <si>
    <t>Dotácia na školské potreby</t>
  </si>
  <si>
    <t>Dotácia z nevýhod.prostredia</t>
  </si>
  <si>
    <t xml:space="preserve">Dotácia ŽP </t>
  </si>
  <si>
    <t xml:space="preserve">Dotácia komunikácie </t>
  </si>
  <si>
    <t>Dotácia ÚP  a športovú činnosť</t>
  </si>
  <si>
    <t>Služby ostatné</t>
  </si>
  <si>
    <t xml:space="preserve">Mestský moliliár </t>
  </si>
  <si>
    <t xml:space="preserve">Rekošntukcia ČOV </t>
  </si>
  <si>
    <t xml:space="preserve">GO vozidlo PZ </t>
  </si>
  <si>
    <t>O320</t>
  </si>
  <si>
    <t xml:space="preserve">Kultúrna činnosť  </t>
  </si>
  <si>
    <t>OON a odvody do fondov</t>
  </si>
  <si>
    <t xml:space="preserve">Od MsPTs </t>
  </si>
  <si>
    <t xml:space="preserve">Dotácie deti v HN, </t>
  </si>
  <si>
    <t xml:space="preserve">Nemocenské dávky a odstupné </t>
  </si>
  <si>
    <t xml:space="preserve">Opravy autodoprava  TS </t>
  </si>
  <si>
    <t>Nákup odpadových nádob</t>
  </si>
  <si>
    <t xml:space="preserve">Príspevok  PO </t>
  </si>
  <si>
    <t xml:space="preserve">Ostatné príjmy  </t>
  </si>
  <si>
    <t>Iné príjmy ( zápočet dane z príjmov)</t>
  </si>
  <si>
    <t xml:space="preserve">Reprezen.výdavky kult.činn. </t>
  </si>
  <si>
    <t xml:space="preserve">Príspevok ACR </t>
  </si>
  <si>
    <t xml:space="preserve">Príspevky </t>
  </si>
  <si>
    <t>Úver  - na zabezpečenie úhrady korek.</t>
  </si>
  <si>
    <t xml:space="preserve">Dotácie stavebný úrad </t>
  </si>
  <si>
    <t>Špeciálne služby ( ASA)</t>
  </si>
  <si>
    <t xml:space="preserve">Kamer. Systém,Mer.rýchl. DSTS </t>
  </si>
  <si>
    <t>Dotácia kanalizácia r. 2012</t>
  </si>
  <si>
    <t>Dotácia  ROEP</t>
  </si>
  <si>
    <t>Dotácia  MF  SR - soc. - opr.komunik.</t>
  </si>
  <si>
    <t>Športové poukazy  - Dnikultúry VUC</t>
  </si>
  <si>
    <t xml:space="preserve">Príspevok  CVČ </t>
  </si>
  <si>
    <t>Rekonštrukcia  - KVS Marchegg.</t>
  </si>
  <si>
    <t xml:space="preserve">Vrátenie zábezpeky </t>
  </si>
  <si>
    <t>Rev.a kontroly + ostat.služby HS</t>
  </si>
  <si>
    <t>Rekošntrukcie majetku mesta.</t>
  </si>
  <si>
    <t>Iné dotácie  MŠ  z VUC</t>
  </si>
  <si>
    <t>Všeobecné služby - postrek komáre</t>
  </si>
  <si>
    <t>611/620</t>
  </si>
  <si>
    <t xml:space="preserve">Odmeny a odvody do fondov </t>
  </si>
  <si>
    <t>Material</t>
  </si>
  <si>
    <t xml:space="preserve">Dotácia postrek komárov /VUC MŠ </t>
  </si>
  <si>
    <t xml:space="preserve">Rekonštrukcia  komunik. Sv.trojica </t>
  </si>
  <si>
    <t xml:space="preserve">Rekonštruk. chodník  F. Kostku </t>
  </si>
  <si>
    <t xml:space="preserve">Výstavba.  komun. Mlynská  </t>
  </si>
  <si>
    <t xml:space="preserve">Výstavba  chodníka Mlynská </t>
  </si>
  <si>
    <t>Rekonštrukcia  mostíka pri MKIC</t>
  </si>
  <si>
    <t>Rekonštrukcia MŠ Ružová</t>
  </si>
  <si>
    <t>O1.1.1.</t>
  </si>
  <si>
    <t>637027/620</t>
  </si>
  <si>
    <t>Rekonštrukcia  MsR</t>
  </si>
  <si>
    <t>O4.5.1.</t>
  </si>
  <si>
    <t>O5.1.0</t>
  </si>
  <si>
    <t>O820</t>
  </si>
  <si>
    <t xml:space="preserve">Vzdelávanie </t>
  </si>
  <si>
    <t>10.2.0.</t>
  </si>
  <si>
    <t>Rodina a deti</t>
  </si>
  <si>
    <t>10.4.0.</t>
  </si>
  <si>
    <t>Odstupné (2 zam. MO )</t>
  </si>
  <si>
    <t xml:space="preserve">Odvody do fondov odstupné </t>
  </si>
  <si>
    <t xml:space="preserve">Doplatky v januári  2015 zamestn. </t>
  </si>
  <si>
    <t>Odvody do fondov</t>
  </si>
  <si>
    <t>111/41</t>
  </si>
  <si>
    <t>O911</t>
  </si>
  <si>
    <t>Všeobecné služby  (noviny i )</t>
  </si>
  <si>
    <t>Komunikačná infraštruktúra</t>
  </si>
  <si>
    <t xml:space="preserve">Gratny  multifunkčné ihrisko </t>
  </si>
  <si>
    <t>Opravy  a údržba</t>
  </si>
  <si>
    <t xml:space="preserve">Multifunkčné ihrisko </t>
  </si>
  <si>
    <t xml:space="preserve">Rekonštrukcia  ZŠ  hyg.nedostatky </t>
  </si>
  <si>
    <t xml:space="preserve">Transfer  pre s.r.o.  KV </t>
  </si>
  <si>
    <t xml:space="preserve">Rekonštruk. Chodníka Malacká </t>
  </si>
  <si>
    <t>Rekonštrukcia Sv.trojica dlažba</t>
  </si>
  <si>
    <t xml:space="preserve">MŠ Hviezdoslavova </t>
  </si>
  <si>
    <t xml:space="preserve">Založenie s.r.o.  Vak </t>
  </si>
  <si>
    <t>Prav.stroje  ( oblaovačka )</t>
  </si>
  <si>
    <t xml:space="preserve">VAK </t>
  </si>
  <si>
    <t>Propagácia a reklama</t>
  </si>
  <si>
    <t xml:space="preserve">Rok </t>
  </si>
  <si>
    <t>leasing</t>
  </si>
  <si>
    <t>Tržby za odpady</t>
  </si>
  <si>
    <t xml:space="preserve">Dotácia  zo ŠR   ZŠ Stupava </t>
  </si>
  <si>
    <t>Dotácia zo ŠR rek. MŠ  JK</t>
  </si>
  <si>
    <t xml:space="preserve">Výdavky  VaK  </t>
  </si>
  <si>
    <t>Cyklotrasa  spol. VUC</t>
  </si>
  <si>
    <t>Výstavba chodníkov</t>
  </si>
  <si>
    <t>ZŠ nákup chal.zariadení - mobiliar</t>
  </si>
  <si>
    <t xml:space="preserve">Príspevok pre PO VPS </t>
  </si>
  <si>
    <t>strojnotechnologické vybavenie VPS</t>
  </si>
  <si>
    <t>Úroky z úveru ( r. 2016 )</t>
  </si>
  <si>
    <t xml:space="preserve">Poplatok za uzat.zmluvy + uv.zmluva </t>
  </si>
  <si>
    <t>Splátky úveru  rozvoj mesta</t>
  </si>
  <si>
    <t>131F</t>
  </si>
  <si>
    <t>Výstavba kontaj. školy</t>
  </si>
  <si>
    <t>Príspevok pre VPS odpady</t>
  </si>
  <si>
    <t>Vypracovala :  Ing. Siliva Kapašová,  D. Drahošová, ved. ekon. odd. na základe podkladov správcov kapitol a ved. oddelení</t>
  </si>
  <si>
    <t>Doprava a prepravne</t>
  </si>
  <si>
    <t xml:space="preserve">Konvektomat </t>
  </si>
  <si>
    <t>Schvál.rozp.</t>
  </si>
  <si>
    <t>Schv. rozpočet</t>
  </si>
  <si>
    <t xml:space="preserve">Čerpanie </t>
  </si>
  <si>
    <t xml:space="preserve">Projekt malacky </t>
  </si>
  <si>
    <t xml:space="preserve">Server a príslušenstvo </t>
  </si>
  <si>
    <t xml:space="preserve">Vybavenie MŠ </t>
  </si>
  <si>
    <t>Motocykel</t>
  </si>
  <si>
    <t>Dotácia zo UPSV aR  ŠR  mzdy  KS</t>
  </si>
  <si>
    <t>Vyhodnotenie rozpočtu mesta Stupava za I. polrok  2016   a návrh zmien rozpočtu v r. 2016</t>
  </si>
  <si>
    <t>Vyhodnotenie rozpočtu mesta Stupava za I. polrok  2016   a návrh zmien rozpočtu v r.  2016</t>
  </si>
  <si>
    <t xml:space="preserve">Odpad </t>
  </si>
  <si>
    <t>rozpočtu</t>
  </si>
  <si>
    <t xml:space="preserve">Rozpočet po </t>
  </si>
  <si>
    <t>zmenách</t>
  </si>
  <si>
    <t xml:space="preserve">Granty </t>
  </si>
  <si>
    <t xml:space="preserve">Sporenie </t>
  </si>
  <si>
    <t>Požiarna ochrana</t>
  </si>
  <si>
    <t>VPS nad rámec vecného plnenia</t>
  </si>
  <si>
    <t xml:space="preserve">úprava 06/2016 </t>
  </si>
  <si>
    <t>Navrhovaná úprava</t>
  </si>
  <si>
    <t>Úprava rozpočtu</t>
  </si>
  <si>
    <t>podľa VZN a RO</t>
  </si>
  <si>
    <t>k 12.09.2016</t>
  </si>
  <si>
    <t xml:space="preserve">Rozpočet </t>
  </si>
  <si>
    <t xml:space="preserve">úprava rozpočtu  </t>
  </si>
  <si>
    <t>Hospodárenie celkom</t>
  </si>
  <si>
    <t>k 30.06.2016</t>
  </si>
  <si>
    <t xml:space="preserve">Zdroj </t>
  </si>
  <si>
    <t>Popis</t>
  </si>
  <si>
    <t>Funkčná klas.</t>
  </si>
  <si>
    <t>Dotácia voľby</t>
  </si>
  <si>
    <t>Bežné výdavky</t>
  </si>
  <si>
    <t>Program</t>
  </si>
  <si>
    <t xml:space="preserve">Transfery  </t>
  </si>
  <si>
    <t>Kultúrne služby -  MKIC</t>
  </si>
  <si>
    <t>Miestne hospodárstvo VPS</t>
  </si>
  <si>
    <t>Oprava a údržba budov, objektov al. ich častí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</si>
</sst>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\ _S_k_-;\-* #,##0\ _S_k_-;_-* &quot;-&quot;??\ _S_k_-;_-@_-"/>
    <numFmt numFmtId="181" formatCode="_-* #,##0.0\ _S_k_-;\-* #,##0.0\ _S_k_-;_-* &quot;-&quot;??\ _S_k_-;_-@_-"/>
    <numFmt numFmtId="182" formatCode="_-* #,##0.000\ _S_k_-;\-* #,##0.000\ _S_k_-;_-* &quot;-&quot;??\ _S_k_-;_-@_-"/>
    <numFmt numFmtId="183" formatCode="_-* #,##0.0000\ _S_k_-;\-* #,##0.0000\ _S_k_-;_-* &quot;-&quot;??\ _S_k_-;_-@_-"/>
    <numFmt numFmtId="184" formatCode="0.0"/>
    <numFmt numFmtId="185" formatCode="0.000"/>
    <numFmt numFmtId="186" formatCode="0.000000"/>
    <numFmt numFmtId="187" formatCode="0.00000"/>
    <numFmt numFmtId="188" formatCode="0.0000"/>
  </numFmts>
  <fonts count="55">
    <font>
      <sz val="10"/>
      <name val="Arial"/>
      <family val="0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8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3" borderId="16" xfId="0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0" fontId="0" fillId="34" borderId="16" xfId="0" applyFill="1" applyBorder="1" applyAlignment="1">
      <alignment/>
    </xf>
    <xf numFmtId="0" fontId="1" fillId="34" borderId="16" xfId="0" applyFont="1" applyFill="1" applyBorder="1" applyAlignment="1">
      <alignment/>
    </xf>
    <xf numFmtId="0" fontId="4" fillId="0" borderId="0" xfId="0" applyFont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13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9" xfId="0" applyFont="1" applyBorder="1" applyAlignment="1">
      <alignment/>
    </xf>
    <xf numFmtId="0" fontId="1" fillId="34" borderId="19" xfId="0" applyFont="1" applyFill="1" applyBorder="1" applyAlignment="1">
      <alignment/>
    </xf>
    <xf numFmtId="14" fontId="1" fillId="34" borderId="19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4" borderId="1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1" fillId="33" borderId="16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5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8" fillId="0" borderId="0" xfId="0" applyFont="1" applyAlignment="1">
      <alignment/>
    </xf>
    <xf numFmtId="14" fontId="1" fillId="34" borderId="16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6" xfId="0" applyFont="1" applyFill="1" applyBorder="1" applyAlignment="1">
      <alignment/>
    </xf>
    <xf numFmtId="0" fontId="4" fillId="33" borderId="16" xfId="0" applyFont="1" applyFill="1" applyBorder="1" applyAlignment="1">
      <alignment horizontal="right"/>
    </xf>
    <xf numFmtId="0" fontId="15" fillId="0" borderId="16" xfId="0" applyFont="1" applyBorder="1" applyAlignment="1">
      <alignment/>
    </xf>
    <xf numFmtId="0" fontId="15" fillId="0" borderId="19" xfId="0" applyFont="1" applyBorder="1" applyAlignment="1">
      <alignment/>
    </xf>
    <xf numFmtId="0" fontId="16" fillId="0" borderId="0" xfId="0" applyFont="1" applyAlignment="1">
      <alignment/>
    </xf>
    <xf numFmtId="0" fontId="5" fillId="34" borderId="18" xfId="0" applyFont="1" applyFill="1" applyBorder="1" applyAlignment="1">
      <alignment/>
    </xf>
    <xf numFmtId="0" fontId="4" fillId="0" borderId="24" xfId="0" applyFont="1" applyBorder="1" applyAlignment="1">
      <alignment/>
    </xf>
    <xf numFmtId="180" fontId="3" fillId="35" borderId="16" xfId="33" applyNumberFormat="1" applyFont="1" applyFill="1" applyBorder="1" applyAlignment="1">
      <alignment/>
    </xf>
    <xf numFmtId="180" fontId="3" fillId="35" borderId="16" xfId="0" applyNumberFormat="1" applyFont="1" applyFill="1" applyBorder="1" applyAlignment="1">
      <alignment/>
    </xf>
    <xf numFmtId="180" fontId="3" fillId="35" borderId="16" xfId="33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180" fontId="1" fillId="36" borderId="0" xfId="33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80" fontId="0" fillId="35" borderId="16" xfId="33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180" fontId="2" fillId="36" borderId="16" xfId="33" applyNumberFormat="1" applyFont="1" applyFill="1" applyBorder="1" applyAlignment="1">
      <alignment/>
    </xf>
    <xf numFmtId="180" fontId="4" fillId="36" borderId="16" xfId="33" applyNumberFormat="1" applyFont="1" applyFill="1" applyBorder="1" applyAlignment="1">
      <alignment/>
    </xf>
    <xf numFmtId="180" fontId="4" fillId="36" borderId="16" xfId="33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6" borderId="0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7" borderId="16" xfId="0" applyFont="1" applyFill="1" applyBorder="1" applyAlignment="1">
      <alignment horizontal="right"/>
    </xf>
    <xf numFmtId="0" fontId="1" fillId="36" borderId="16" xfId="0" applyFont="1" applyFill="1" applyBorder="1" applyAlignment="1">
      <alignment/>
    </xf>
    <xf numFmtId="180" fontId="1" fillId="36" borderId="16" xfId="33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180" fontId="1" fillId="35" borderId="16" xfId="33" applyNumberFormat="1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0" fillId="36" borderId="0" xfId="0" applyFill="1" applyBorder="1" applyAlignment="1">
      <alignment/>
    </xf>
    <xf numFmtId="180" fontId="3" fillId="36" borderId="0" xfId="33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80" fontId="3" fillId="35" borderId="13" xfId="33" applyNumberFormat="1" applyFont="1" applyFill="1" applyBorder="1" applyAlignment="1">
      <alignment/>
    </xf>
    <xf numFmtId="180" fontId="1" fillId="35" borderId="16" xfId="33" applyNumberFormat="1" applyFont="1" applyFill="1" applyBorder="1" applyAlignment="1">
      <alignment/>
    </xf>
    <xf numFmtId="180" fontId="1" fillId="36" borderId="16" xfId="33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180" fontId="1" fillId="35" borderId="24" xfId="33" applyNumberFormat="1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180" fontId="2" fillId="36" borderId="16" xfId="33" applyNumberFormat="1" applyFont="1" applyFill="1" applyBorder="1" applyAlignment="1">
      <alignment/>
    </xf>
    <xf numFmtId="180" fontId="3" fillId="36" borderId="13" xfId="33" applyNumberFormat="1" applyFont="1" applyFill="1" applyBorder="1" applyAlignment="1">
      <alignment/>
    </xf>
    <xf numFmtId="180" fontId="3" fillId="36" borderId="16" xfId="33" applyNumberFormat="1" applyFont="1" applyFill="1" applyBorder="1" applyAlignment="1">
      <alignment/>
    </xf>
    <xf numFmtId="180" fontId="1" fillId="36" borderId="13" xfId="33" applyNumberFormat="1" applyFont="1" applyFill="1" applyBorder="1" applyAlignment="1">
      <alignment/>
    </xf>
    <xf numFmtId="180" fontId="4" fillId="36" borderId="13" xfId="33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180" fontId="3" fillId="36" borderId="24" xfId="33" applyNumberFormat="1" applyFont="1" applyFill="1" applyBorder="1" applyAlignment="1">
      <alignment/>
    </xf>
    <xf numFmtId="180" fontId="2" fillId="36" borderId="16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80" fontId="3" fillId="36" borderId="16" xfId="33" applyNumberFormat="1" applyFont="1" applyFill="1" applyBorder="1" applyAlignment="1">
      <alignment horizontal="center"/>
    </xf>
    <xf numFmtId="180" fontId="2" fillId="36" borderId="16" xfId="33" applyNumberFormat="1" applyFont="1" applyFill="1" applyBorder="1" applyAlignment="1">
      <alignment horizontal="center"/>
    </xf>
    <xf numFmtId="180" fontId="2" fillId="36" borderId="24" xfId="0" applyNumberFormat="1" applyFont="1" applyFill="1" applyBorder="1" applyAlignment="1">
      <alignment/>
    </xf>
    <xf numFmtId="180" fontId="2" fillId="36" borderId="24" xfId="33" applyNumberFormat="1" applyFont="1" applyFill="1" applyBorder="1" applyAlignment="1">
      <alignment/>
    </xf>
    <xf numFmtId="0" fontId="0" fillId="36" borderId="24" xfId="0" applyFill="1" applyBorder="1" applyAlignment="1">
      <alignment/>
    </xf>
    <xf numFmtId="180" fontId="12" fillId="36" borderId="16" xfId="33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181" fontId="0" fillId="36" borderId="16" xfId="33" applyNumberFormat="1" applyFont="1" applyFill="1" applyBorder="1" applyAlignment="1">
      <alignment/>
    </xf>
    <xf numFmtId="180" fontId="0" fillId="36" borderId="16" xfId="33" applyNumberFormat="1" applyFont="1" applyFill="1" applyBorder="1" applyAlignment="1">
      <alignment/>
    </xf>
    <xf numFmtId="180" fontId="0" fillId="36" borderId="16" xfId="33" applyNumberFormat="1" applyFont="1" applyFill="1" applyBorder="1" applyAlignment="1">
      <alignment/>
    </xf>
    <xf numFmtId="181" fontId="2" fillId="36" borderId="16" xfId="33" applyNumberFormat="1" applyFont="1" applyFill="1" applyBorder="1" applyAlignment="1">
      <alignment/>
    </xf>
    <xf numFmtId="180" fontId="2" fillId="36" borderId="13" xfId="33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36" borderId="0" xfId="0" applyFont="1" applyFill="1" applyAlignment="1">
      <alignment horizontal="center"/>
    </xf>
    <xf numFmtId="180" fontId="0" fillId="36" borderId="16" xfId="33" applyNumberFormat="1" applyFont="1" applyFill="1" applyBorder="1" applyAlignment="1">
      <alignment/>
    </xf>
    <xf numFmtId="180" fontId="2" fillId="36" borderId="0" xfId="33" applyNumberFormat="1" applyFont="1" applyFill="1" applyBorder="1" applyAlignment="1">
      <alignment/>
    </xf>
    <xf numFmtId="180" fontId="2" fillId="36" borderId="17" xfId="33" applyNumberFormat="1" applyFont="1" applyFill="1" applyBorder="1" applyAlignment="1">
      <alignment/>
    </xf>
    <xf numFmtId="180" fontId="1" fillId="36" borderId="24" xfId="33" applyNumberFormat="1" applyFont="1" applyFill="1" applyBorder="1" applyAlignment="1">
      <alignment/>
    </xf>
    <xf numFmtId="180" fontId="2" fillId="36" borderId="16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180" fontId="3" fillId="36" borderId="16" xfId="33" applyNumberFormat="1" applyFont="1" applyFill="1" applyBorder="1" applyAlignment="1">
      <alignment horizontal="right"/>
    </xf>
    <xf numFmtId="180" fontId="0" fillId="36" borderId="16" xfId="0" applyNumberFormat="1" applyFill="1" applyBorder="1" applyAlignment="1">
      <alignment/>
    </xf>
    <xf numFmtId="180" fontId="17" fillId="36" borderId="16" xfId="33" applyNumberFormat="1" applyFont="1" applyFill="1" applyBorder="1" applyAlignment="1">
      <alignment/>
    </xf>
    <xf numFmtId="180" fontId="16" fillId="36" borderId="16" xfId="0" applyNumberFormat="1" applyFont="1" applyFill="1" applyBorder="1" applyAlignment="1">
      <alignment/>
    </xf>
    <xf numFmtId="0" fontId="0" fillId="36" borderId="16" xfId="33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6" borderId="16" xfId="33" applyNumberFormat="1" applyFont="1" applyFill="1" applyBorder="1" applyAlignment="1">
      <alignment/>
    </xf>
    <xf numFmtId="0" fontId="2" fillId="36" borderId="16" xfId="33" applyNumberFormat="1" applyFont="1" applyFill="1" applyBorder="1" applyAlignment="1">
      <alignment horizontal="center"/>
    </xf>
    <xf numFmtId="179" fontId="2" fillId="36" borderId="16" xfId="33" applyFont="1" applyFill="1" applyBorder="1" applyAlignment="1">
      <alignment/>
    </xf>
    <xf numFmtId="179" fontId="2" fillId="36" borderId="16" xfId="0" applyNumberFormat="1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180" fontId="1" fillId="35" borderId="13" xfId="33" applyNumberFormat="1" applyFont="1" applyFill="1" applyBorder="1" applyAlignment="1">
      <alignment/>
    </xf>
    <xf numFmtId="180" fontId="3" fillId="35" borderId="24" xfId="33" applyNumberFormat="1" applyFont="1" applyFill="1" applyBorder="1" applyAlignment="1">
      <alignment/>
    </xf>
    <xf numFmtId="180" fontId="3" fillId="35" borderId="18" xfId="33" applyNumberFormat="1" applyFont="1" applyFill="1" applyBorder="1" applyAlignment="1">
      <alignment/>
    </xf>
    <xf numFmtId="180" fontId="3" fillId="35" borderId="13" xfId="33" applyNumberFormat="1" applyFont="1" applyFill="1" applyBorder="1" applyAlignment="1">
      <alignment horizontal="right"/>
    </xf>
    <xf numFmtId="180" fontId="3" fillId="35" borderId="16" xfId="33" applyNumberFormat="1" applyFont="1" applyFill="1" applyBorder="1" applyAlignment="1">
      <alignment horizontal="right"/>
    </xf>
    <xf numFmtId="180" fontId="1" fillId="35" borderId="16" xfId="33" applyNumberFormat="1" applyFont="1" applyFill="1" applyBorder="1" applyAlignment="1">
      <alignment horizontal="right"/>
    </xf>
    <xf numFmtId="180" fontId="1" fillId="35" borderId="13" xfId="33" applyNumberFormat="1" applyFont="1" applyFill="1" applyBorder="1" applyAlignment="1">
      <alignment/>
    </xf>
    <xf numFmtId="180" fontId="2" fillId="36" borderId="0" xfId="33" applyNumberFormat="1" applyFont="1" applyFill="1" applyAlignment="1">
      <alignment/>
    </xf>
    <xf numFmtId="180" fontId="1" fillId="35" borderId="16" xfId="33" applyNumberFormat="1" applyFont="1" applyFill="1" applyBorder="1" applyAlignment="1">
      <alignment horizontal="center"/>
    </xf>
    <xf numFmtId="180" fontId="1" fillId="35" borderId="16" xfId="33" applyNumberFormat="1" applyFont="1" applyFill="1" applyBorder="1" applyAlignment="1">
      <alignment horizontal="center"/>
    </xf>
    <xf numFmtId="180" fontId="1" fillId="35" borderId="24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180" fontId="0" fillId="36" borderId="0" xfId="0" applyNumberFormat="1" applyFill="1" applyBorder="1" applyAlignment="1">
      <alignment/>
    </xf>
    <xf numFmtId="0" fontId="0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179" fontId="0" fillId="36" borderId="16" xfId="33" applyFont="1" applyFill="1" applyBorder="1" applyAlignment="1">
      <alignment horizontal="center"/>
    </xf>
    <xf numFmtId="180" fontId="3" fillId="35" borderId="10" xfId="33" applyNumberFormat="1" applyFont="1" applyFill="1" applyBorder="1" applyAlignment="1">
      <alignment horizontal="center"/>
    </xf>
    <xf numFmtId="180" fontId="54" fillId="36" borderId="16" xfId="33" applyNumberFormat="1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180" fontId="3" fillId="36" borderId="16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0" fillId="36" borderId="0" xfId="0" applyNumberFormat="1" applyFill="1" applyAlignment="1">
      <alignment/>
    </xf>
    <xf numFmtId="180" fontId="3" fillId="36" borderId="16" xfId="0" applyNumberFormat="1" applyFont="1" applyFill="1" applyBorder="1" applyAlignment="1">
      <alignment/>
    </xf>
    <xf numFmtId="0" fontId="4" fillId="36" borderId="16" xfId="33" applyNumberFormat="1" applyFont="1" applyFill="1" applyBorder="1" applyAlignment="1">
      <alignment/>
    </xf>
    <xf numFmtId="180" fontId="2" fillId="36" borderId="16" xfId="33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180" fontId="2" fillId="36" borderId="0" xfId="33" applyNumberFormat="1" applyFont="1" applyFill="1" applyBorder="1" applyAlignment="1">
      <alignment horizontal="center"/>
    </xf>
    <xf numFmtId="180" fontId="0" fillId="0" borderId="0" xfId="0" applyNumberFormat="1" applyBorder="1" applyAlignment="1">
      <alignment/>
    </xf>
    <xf numFmtId="0" fontId="3" fillId="35" borderId="16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16" fontId="2" fillId="0" borderId="16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zoomScale="115" zoomScaleNormal="115" zoomScalePageLayoutView="0" workbookViewId="0" topLeftCell="A67">
      <selection activeCell="J105" sqref="J105"/>
    </sheetView>
  </sheetViews>
  <sheetFormatPr defaultColWidth="9.140625" defaultRowHeight="12.75"/>
  <cols>
    <col min="1" max="1" width="4.140625" style="0" customWidth="1"/>
    <col min="2" max="2" width="7.421875" style="0" customWidth="1"/>
    <col min="3" max="3" width="33.7109375" style="0" customWidth="1"/>
    <col min="4" max="5" width="12.00390625" style="131" customWidth="1"/>
    <col min="6" max="7" width="13.7109375" style="131" customWidth="1"/>
    <col min="8" max="9" width="16.421875" style="131" customWidth="1"/>
    <col min="10" max="10" width="13.28125" style="0" bestFit="1" customWidth="1"/>
  </cols>
  <sheetData>
    <row r="1" spans="1:3" ht="15.75">
      <c r="A1" s="112" t="s">
        <v>475</v>
      </c>
      <c r="B1" s="113"/>
      <c r="C1" s="114"/>
    </row>
    <row r="2" spans="2:9" ht="12.75">
      <c r="B2" s="3"/>
      <c r="C2" s="3"/>
      <c r="D2" s="145" t="s">
        <v>328</v>
      </c>
      <c r="E2" s="145"/>
      <c r="F2" s="145"/>
      <c r="G2" s="145"/>
      <c r="H2" s="145"/>
      <c r="I2" s="145" t="s">
        <v>328</v>
      </c>
    </row>
    <row r="3" spans="1:9" ht="12.75">
      <c r="A3" s="5"/>
      <c r="B3" s="6" t="s">
        <v>0</v>
      </c>
      <c r="C3" s="7"/>
      <c r="D3" s="183" t="s">
        <v>466</v>
      </c>
      <c r="E3" s="183" t="s">
        <v>484</v>
      </c>
      <c r="F3" s="183" t="s">
        <v>490</v>
      </c>
      <c r="G3" s="183" t="s">
        <v>489</v>
      </c>
      <c r="H3" s="183" t="s">
        <v>485</v>
      </c>
      <c r="I3" s="183" t="s">
        <v>478</v>
      </c>
    </row>
    <row r="4" spans="1:9" ht="12.75">
      <c r="A4" s="8"/>
      <c r="B4" s="9"/>
      <c r="C4" s="10"/>
      <c r="D4" s="115">
        <v>2016</v>
      </c>
      <c r="E4" s="115" t="s">
        <v>477</v>
      </c>
      <c r="F4" s="115" t="s">
        <v>487</v>
      </c>
      <c r="G4" s="115" t="s">
        <v>492</v>
      </c>
      <c r="H4" s="115" t="s">
        <v>477</v>
      </c>
      <c r="I4" s="115" t="s">
        <v>479</v>
      </c>
    </row>
    <row r="5" spans="1:9" ht="12.75">
      <c r="A5" s="11" t="s">
        <v>1</v>
      </c>
      <c r="B5" s="12">
        <v>100</v>
      </c>
      <c r="C5" s="12" t="s">
        <v>2</v>
      </c>
      <c r="D5" s="122">
        <f>D6+D7+D11</f>
        <v>4348000</v>
      </c>
      <c r="E5" s="122">
        <f>E6+E7+E11</f>
        <v>4348000</v>
      </c>
      <c r="F5" s="122">
        <f>F6+F7+F11</f>
        <v>0</v>
      </c>
      <c r="G5" s="122">
        <f>E5+F5</f>
        <v>4348000</v>
      </c>
      <c r="H5" s="122">
        <f>H6+H7+H11</f>
        <v>61692</v>
      </c>
      <c r="I5" s="122">
        <f>G5+H5</f>
        <v>4409692</v>
      </c>
    </row>
    <row r="6" spans="1:11" ht="12.75">
      <c r="A6" s="12">
        <v>41</v>
      </c>
      <c r="B6" s="12">
        <v>111003</v>
      </c>
      <c r="C6" s="12" t="s">
        <v>3</v>
      </c>
      <c r="D6" s="121">
        <v>3181000</v>
      </c>
      <c r="E6" s="121">
        <v>3181000</v>
      </c>
      <c r="F6" s="121">
        <v>0</v>
      </c>
      <c r="G6" s="121">
        <f aca="true" t="shared" si="0" ref="G6:G69">E6+F6</f>
        <v>3181000</v>
      </c>
      <c r="H6" s="121">
        <v>26692</v>
      </c>
      <c r="I6" s="121">
        <f aca="true" t="shared" si="1" ref="I6:I69">G6+H6</f>
        <v>3207692</v>
      </c>
      <c r="K6" s="3"/>
    </row>
    <row r="7" spans="1:9" ht="12.75">
      <c r="A7" s="13">
        <v>41</v>
      </c>
      <c r="B7" s="12">
        <v>121</v>
      </c>
      <c r="C7" s="12" t="s">
        <v>4</v>
      </c>
      <c r="D7" s="123">
        <f>SUM(D8:D10)</f>
        <v>575500</v>
      </c>
      <c r="E7" s="123">
        <f>SUM(E8:E10)</f>
        <v>575500</v>
      </c>
      <c r="F7" s="123"/>
      <c r="G7" s="123">
        <f t="shared" si="0"/>
        <v>575500</v>
      </c>
      <c r="H7" s="123">
        <f>SUM(H8:H10)</f>
        <v>0</v>
      </c>
      <c r="I7" s="123">
        <f t="shared" si="1"/>
        <v>575500</v>
      </c>
    </row>
    <row r="8" spans="1:9" ht="12.75">
      <c r="A8" s="13">
        <v>41</v>
      </c>
      <c r="B8" s="13">
        <v>121001</v>
      </c>
      <c r="C8" s="13" t="s">
        <v>5</v>
      </c>
      <c r="D8" s="121">
        <v>220000</v>
      </c>
      <c r="E8" s="121">
        <v>220000</v>
      </c>
      <c r="F8" s="121"/>
      <c r="G8" s="121">
        <f t="shared" si="0"/>
        <v>220000</v>
      </c>
      <c r="H8" s="121">
        <v>0</v>
      </c>
      <c r="I8" s="121">
        <f t="shared" si="1"/>
        <v>220000</v>
      </c>
    </row>
    <row r="9" spans="1:9" ht="12.75">
      <c r="A9" s="13">
        <v>41</v>
      </c>
      <c r="B9" s="13">
        <v>121002</v>
      </c>
      <c r="C9" s="13" t="s">
        <v>6</v>
      </c>
      <c r="D9" s="121">
        <v>320000</v>
      </c>
      <c r="E9" s="121">
        <v>320000</v>
      </c>
      <c r="F9" s="121"/>
      <c r="G9" s="121">
        <f t="shared" si="0"/>
        <v>320000</v>
      </c>
      <c r="H9" s="121">
        <v>0</v>
      </c>
      <c r="I9" s="121">
        <f t="shared" si="1"/>
        <v>320000</v>
      </c>
    </row>
    <row r="10" spans="1:9" ht="12.75">
      <c r="A10" s="13">
        <v>41</v>
      </c>
      <c r="B10" s="13">
        <v>121003</v>
      </c>
      <c r="C10" s="13" t="s">
        <v>7</v>
      </c>
      <c r="D10" s="121">
        <v>35500</v>
      </c>
      <c r="E10" s="121">
        <v>35500</v>
      </c>
      <c r="F10" s="121"/>
      <c r="G10" s="121">
        <f t="shared" si="0"/>
        <v>35500</v>
      </c>
      <c r="H10" s="121">
        <v>0</v>
      </c>
      <c r="I10" s="121">
        <f t="shared" si="1"/>
        <v>35500</v>
      </c>
    </row>
    <row r="11" spans="1:9" ht="12.75">
      <c r="A11" s="13">
        <v>41</v>
      </c>
      <c r="B11" s="12">
        <v>133</v>
      </c>
      <c r="C11" s="12" t="s">
        <v>8</v>
      </c>
      <c r="D11" s="123">
        <f>SUM(D12:D17)</f>
        <v>591500</v>
      </c>
      <c r="E11" s="123">
        <f>SUM(E12:E17)</f>
        <v>591500</v>
      </c>
      <c r="F11" s="123"/>
      <c r="G11" s="123">
        <f t="shared" si="0"/>
        <v>591500</v>
      </c>
      <c r="H11" s="123">
        <f>SUM(H12:H17)</f>
        <v>35000</v>
      </c>
      <c r="I11" s="123">
        <f t="shared" si="1"/>
        <v>626500</v>
      </c>
    </row>
    <row r="12" spans="1:9" ht="12.75">
      <c r="A12" s="13">
        <v>41</v>
      </c>
      <c r="B12" s="13">
        <v>133001</v>
      </c>
      <c r="C12" s="13" t="s">
        <v>9</v>
      </c>
      <c r="D12" s="121">
        <v>8500</v>
      </c>
      <c r="E12" s="121">
        <v>8500</v>
      </c>
      <c r="F12" s="121"/>
      <c r="G12" s="121">
        <f t="shared" si="0"/>
        <v>8500</v>
      </c>
      <c r="H12" s="121">
        <v>0</v>
      </c>
      <c r="I12" s="121">
        <f t="shared" si="1"/>
        <v>8500</v>
      </c>
    </row>
    <row r="13" spans="1:9" ht="12.75">
      <c r="A13" s="13">
        <v>41</v>
      </c>
      <c r="B13" s="13">
        <v>133006</v>
      </c>
      <c r="C13" s="13" t="s">
        <v>10</v>
      </c>
      <c r="D13" s="121">
        <v>48000</v>
      </c>
      <c r="E13" s="121">
        <v>48000</v>
      </c>
      <c r="F13" s="121"/>
      <c r="G13" s="121">
        <f t="shared" si="0"/>
        <v>48000</v>
      </c>
      <c r="H13" s="121">
        <v>0</v>
      </c>
      <c r="I13" s="121">
        <f t="shared" si="1"/>
        <v>48000</v>
      </c>
    </row>
    <row r="14" spans="1:9" ht="12.75">
      <c r="A14" s="13">
        <v>41</v>
      </c>
      <c r="B14" s="13">
        <v>133012</v>
      </c>
      <c r="C14" s="13" t="s">
        <v>11</v>
      </c>
      <c r="D14" s="121">
        <v>16000</v>
      </c>
      <c r="E14" s="121">
        <v>16000</v>
      </c>
      <c r="F14" s="121"/>
      <c r="G14" s="121">
        <f t="shared" si="0"/>
        <v>16000</v>
      </c>
      <c r="H14" s="121">
        <v>35000</v>
      </c>
      <c r="I14" s="121">
        <f t="shared" si="1"/>
        <v>51000</v>
      </c>
    </row>
    <row r="15" spans="1:9" ht="12.75">
      <c r="A15" s="13">
        <v>41</v>
      </c>
      <c r="B15" s="13">
        <v>133013</v>
      </c>
      <c r="C15" s="14" t="s">
        <v>12</v>
      </c>
      <c r="D15" s="121">
        <v>412000</v>
      </c>
      <c r="E15" s="121">
        <v>412000</v>
      </c>
      <c r="F15" s="121"/>
      <c r="G15" s="121">
        <f t="shared" si="0"/>
        <v>412000</v>
      </c>
      <c r="H15" s="121">
        <v>0</v>
      </c>
      <c r="I15" s="121">
        <f t="shared" si="1"/>
        <v>412000</v>
      </c>
    </row>
    <row r="16" spans="1:9" ht="12.75">
      <c r="A16" s="13">
        <v>41</v>
      </c>
      <c r="B16" s="13">
        <v>133013</v>
      </c>
      <c r="C16" s="13" t="s">
        <v>13</v>
      </c>
      <c r="D16" s="121">
        <v>107000</v>
      </c>
      <c r="E16" s="121">
        <v>107000</v>
      </c>
      <c r="F16" s="121"/>
      <c r="G16" s="121">
        <f t="shared" si="0"/>
        <v>107000</v>
      </c>
      <c r="H16" s="121">
        <v>0</v>
      </c>
      <c r="I16" s="121">
        <f t="shared" si="1"/>
        <v>107000</v>
      </c>
    </row>
    <row r="17" spans="1:9" ht="12.75">
      <c r="A17" s="13">
        <v>41</v>
      </c>
      <c r="B17" s="13">
        <v>133013</v>
      </c>
      <c r="C17" s="13" t="s">
        <v>476</v>
      </c>
      <c r="D17" s="121"/>
      <c r="E17" s="121"/>
      <c r="F17" s="121"/>
      <c r="G17" s="121">
        <f t="shared" si="0"/>
        <v>0</v>
      </c>
      <c r="H17" s="121"/>
      <c r="I17" s="121">
        <f t="shared" si="1"/>
        <v>0</v>
      </c>
    </row>
    <row r="18" spans="1:9" ht="12.75">
      <c r="A18" s="12">
        <v>41</v>
      </c>
      <c r="B18" s="12" t="s">
        <v>14</v>
      </c>
      <c r="C18" s="12" t="s">
        <v>15</v>
      </c>
      <c r="D18" s="123">
        <f>SUM(D19:D24)</f>
        <v>148800</v>
      </c>
      <c r="E18" s="123">
        <f>SUM(E19:E24)</f>
        <v>148800</v>
      </c>
      <c r="F18" s="123"/>
      <c r="G18" s="123">
        <f t="shared" si="0"/>
        <v>148800</v>
      </c>
      <c r="H18" s="123">
        <f>SUM(H19:H24)</f>
        <v>0</v>
      </c>
      <c r="I18" s="123">
        <f t="shared" si="1"/>
        <v>148800</v>
      </c>
    </row>
    <row r="19" spans="1:9" ht="12.75">
      <c r="A19" s="12"/>
      <c r="B19" s="13">
        <v>211003</v>
      </c>
      <c r="C19" s="13" t="s">
        <v>16</v>
      </c>
      <c r="D19" s="121">
        <v>0</v>
      </c>
      <c r="E19" s="121">
        <v>0</v>
      </c>
      <c r="F19" s="121"/>
      <c r="G19" s="121">
        <f t="shared" si="0"/>
        <v>0</v>
      </c>
      <c r="H19" s="121"/>
      <c r="I19" s="121">
        <f t="shared" si="1"/>
        <v>0</v>
      </c>
    </row>
    <row r="20" spans="1:9" ht="12.75">
      <c r="A20" s="12"/>
      <c r="B20" s="13">
        <v>212002</v>
      </c>
      <c r="C20" s="13" t="s">
        <v>313</v>
      </c>
      <c r="D20" s="121"/>
      <c r="E20" s="121"/>
      <c r="F20" s="121"/>
      <c r="G20" s="121">
        <f t="shared" si="0"/>
        <v>0</v>
      </c>
      <c r="H20" s="121"/>
      <c r="I20" s="121">
        <f t="shared" si="1"/>
        <v>0</v>
      </c>
    </row>
    <row r="21" spans="1:9" ht="12.75">
      <c r="A21" s="13">
        <v>41</v>
      </c>
      <c r="B21" s="13">
        <v>212002</v>
      </c>
      <c r="C21" s="13" t="s">
        <v>312</v>
      </c>
      <c r="D21" s="121">
        <v>85000</v>
      </c>
      <c r="E21" s="121">
        <v>85000</v>
      </c>
      <c r="F21" s="121"/>
      <c r="G21" s="121">
        <f t="shared" si="0"/>
        <v>85000</v>
      </c>
      <c r="H21" s="121"/>
      <c r="I21" s="121">
        <f t="shared" si="1"/>
        <v>85000</v>
      </c>
    </row>
    <row r="22" spans="1:9" ht="12.75">
      <c r="A22" s="13">
        <v>41</v>
      </c>
      <c r="B22" s="13">
        <v>212002</v>
      </c>
      <c r="C22" s="13" t="s">
        <v>17</v>
      </c>
      <c r="D22" s="121">
        <v>10000</v>
      </c>
      <c r="E22" s="121">
        <v>10000</v>
      </c>
      <c r="F22" s="121"/>
      <c r="G22" s="121">
        <f t="shared" si="0"/>
        <v>10000</v>
      </c>
      <c r="H22" s="121"/>
      <c r="I22" s="121">
        <f t="shared" si="1"/>
        <v>10000</v>
      </c>
    </row>
    <row r="23" spans="1:9" ht="12.75">
      <c r="A23" s="13">
        <v>41</v>
      </c>
      <c r="B23" s="13">
        <v>212003</v>
      </c>
      <c r="C23" s="13" t="s">
        <v>18</v>
      </c>
      <c r="D23" s="121">
        <v>45500</v>
      </c>
      <c r="E23" s="121">
        <v>45500</v>
      </c>
      <c r="F23" s="121"/>
      <c r="G23" s="121">
        <f t="shared" si="0"/>
        <v>45500</v>
      </c>
      <c r="H23" s="121"/>
      <c r="I23" s="121">
        <f t="shared" si="1"/>
        <v>45500</v>
      </c>
    </row>
    <row r="24" spans="1:9" ht="12.75">
      <c r="A24" s="13">
        <v>41</v>
      </c>
      <c r="B24" s="13">
        <v>212003</v>
      </c>
      <c r="C24" s="13" t="s">
        <v>19</v>
      </c>
      <c r="D24" s="121">
        <v>8300</v>
      </c>
      <c r="E24" s="121">
        <v>8300</v>
      </c>
      <c r="F24" s="121"/>
      <c r="G24" s="121">
        <f t="shared" si="0"/>
        <v>8300</v>
      </c>
      <c r="H24" s="121"/>
      <c r="I24" s="121">
        <f t="shared" si="1"/>
        <v>8300</v>
      </c>
    </row>
    <row r="25" spans="1:9" ht="12.75">
      <c r="A25" s="12">
        <v>41</v>
      </c>
      <c r="B25" s="12" t="s">
        <v>20</v>
      </c>
      <c r="C25" s="12" t="s">
        <v>21</v>
      </c>
      <c r="D25" s="123">
        <f>SUM(D26:D28)</f>
        <v>99000</v>
      </c>
      <c r="E25" s="123">
        <f>SUM(E26:E28)</f>
        <v>99000</v>
      </c>
      <c r="F25" s="123"/>
      <c r="G25" s="123">
        <f t="shared" si="0"/>
        <v>99000</v>
      </c>
      <c r="H25" s="123">
        <f>SUM(H26:H28)</f>
        <v>0</v>
      </c>
      <c r="I25" s="123">
        <f t="shared" si="1"/>
        <v>99000</v>
      </c>
    </row>
    <row r="26" spans="1:9" ht="12.75">
      <c r="A26" s="13">
        <v>41</v>
      </c>
      <c r="B26" s="15">
        <v>221004</v>
      </c>
      <c r="C26" s="13" t="s">
        <v>22</v>
      </c>
      <c r="D26" s="121">
        <v>85000</v>
      </c>
      <c r="E26" s="121">
        <v>85000</v>
      </c>
      <c r="F26" s="121"/>
      <c r="G26" s="121">
        <f t="shared" si="0"/>
        <v>85000</v>
      </c>
      <c r="H26" s="121"/>
      <c r="I26" s="121">
        <f t="shared" si="1"/>
        <v>85000</v>
      </c>
    </row>
    <row r="27" spans="1:9" ht="12.75">
      <c r="A27" s="13">
        <v>41</v>
      </c>
      <c r="B27" s="13">
        <v>222003</v>
      </c>
      <c r="C27" s="13" t="s">
        <v>23</v>
      </c>
      <c r="D27" s="121">
        <v>11000</v>
      </c>
      <c r="E27" s="121">
        <v>11000</v>
      </c>
      <c r="F27" s="121"/>
      <c r="G27" s="121">
        <f t="shared" si="0"/>
        <v>11000</v>
      </c>
      <c r="H27" s="121"/>
      <c r="I27" s="121">
        <f t="shared" si="1"/>
        <v>11000</v>
      </c>
    </row>
    <row r="28" spans="1:9" ht="12.75">
      <c r="A28" s="13">
        <v>41</v>
      </c>
      <c r="B28" s="13">
        <v>229005</v>
      </c>
      <c r="C28" s="13" t="s">
        <v>24</v>
      </c>
      <c r="D28" s="121">
        <v>3000</v>
      </c>
      <c r="E28" s="121">
        <v>3000</v>
      </c>
      <c r="F28" s="121"/>
      <c r="G28" s="121">
        <f t="shared" si="0"/>
        <v>3000</v>
      </c>
      <c r="H28" s="121"/>
      <c r="I28" s="121">
        <f t="shared" si="1"/>
        <v>3000</v>
      </c>
    </row>
    <row r="29" spans="1:9" ht="12.75">
      <c r="A29" s="13">
        <v>41</v>
      </c>
      <c r="B29" s="12">
        <v>223</v>
      </c>
      <c r="C29" s="12" t="s">
        <v>25</v>
      </c>
      <c r="D29" s="123">
        <f>SUM(D30:D33)</f>
        <v>90900</v>
      </c>
      <c r="E29" s="123">
        <f>SUM(E30:E33)</f>
        <v>90900</v>
      </c>
      <c r="F29" s="123"/>
      <c r="G29" s="123">
        <f t="shared" si="0"/>
        <v>90900</v>
      </c>
      <c r="H29" s="123">
        <f>SUM(H30:H33)</f>
        <v>-23400</v>
      </c>
      <c r="I29" s="123">
        <f t="shared" si="1"/>
        <v>67500</v>
      </c>
    </row>
    <row r="30" spans="1:9" ht="12.75">
      <c r="A30" s="13">
        <v>41</v>
      </c>
      <c r="B30" s="13">
        <v>223001</v>
      </c>
      <c r="C30" s="13" t="s">
        <v>26</v>
      </c>
      <c r="D30" s="121">
        <v>15000</v>
      </c>
      <c r="E30" s="121">
        <v>15000</v>
      </c>
      <c r="F30" s="121"/>
      <c r="G30" s="121">
        <f t="shared" si="0"/>
        <v>15000</v>
      </c>
      <c r="H30" s="121"/>
      <c r="I30" s="121">
        <f t="shared" si="1"/>
        <v>15000</v>
      </c>
    </row>
    <row r="31" spans="1:9" ht="12.75">
      <c r="A31" s="13"/>
      <c r="B31" s="13">
        <v>223001</v>
      </c>
      <c r="C31" s="13" t="s">
        <v>309</v>
      </c>
      <c r="D31" s="121">
        <v>0</v>
      </c>
      <c r="E31" s="121">
        <v>0</v>
      </c>
      <c r="F31" s="121"/>
      <c r="G31" s="121">
        <f t="shared" si="0"/>
        <v>0</v>
      </c>
      <c r="H31" s="121"/>
      <c r="I31" s="121">
        <f t="shared" si="1"/>
        <v>0</v>
      </c>
    </row>
    <row r="32" spans="1:9" ht="12.75">
      <c r="A32" s="13">
        <v>41</v>
      </c>
      <c r="B32" s="13">
        <v>223004</v>
      </c>
      <c r="C32" s="13" t="s">
        <v>27</v>
      </c>
      <c r="D32" s="121">
        <v>2500</v>
      </c>
      <c r="E32" s="121">
        <v>2500</v>
      </c>
      <c r="F32" s="121"/>
      <c r="G32" s="121">
        <f t="shared" si="0"/>
        <v>2500</v>
      </c>
      <c r="H32" s="121"/>
      <c r="I32" s="121">
        <f t="shared" si="1"/>
        <v>2500</v>
      </c>
    </row>
    <row r="33" spans="1:9" ht="12.75">
      <c r="A33" s="13">
        <v>41</v>
      </c>
      <c r="B33" s="13">
        <v>223</v>
      </c>
      <c r="C33" s="13" t="s">
        <v>448</v>
      </c>
      <c r="D33" s="121">
        <f>4500+27900+41000</f>
        <v>73400</v>
      </c>
      <c r="E33" s="121">
        <f>4500+27900+41000</f>
        <v>73400</v>
      </c>
      <c r="F33" s="121"/>
      <c r="G33" s="121">
        <f t="shared" si="0"/>
        <v>73400</v>
      </c>
      <c r="H33" s="121">
        <v>-23400</v>
      </c>
      <c r="I33" s="121">
        <f t="shared" si="1"/>
        <v>50000</v>
      </c>
    </row>
    <row r="34" spans="1:9" ht="12.75">
      <c r="A34" s="12">
        <v>41</v>
      </c>
      <c r="B34" s="12">
        <v>240</v>
      </c>
      <c r="C34" s="12" t="s">
        <v>28</v>
      </c>
      <c r="D34" s="123">
        <f>SUM(D35:D36)</f>
        <v>2500</v>
      </c>
      <c r="E34" s="123">
        <f>SUM(E35:E36)</f>
        <v>2500</v>
      </c>
      <c r="F34" s="123"/>
      <c r="G34" s="123">
        <f t="shared" si="0"/>
        <v>2500</v>
      </c>
      <c r="H34" s="123">
        <f>SUM(H35:H36)</f>
        <v>0</v>
      </c>
      <c r="I34" s="123">
        <f t="shared" si="1"/>
        <v>2500</v>
      </c>
    </row>
    <row r="35" spans="1:9" ht="12.75">
      <c r="A35" s="13">
        <v>41</v>
      </c>
      <c r="B35" s="13">
        <v>243</v>
      </c>
      <c r="C35" s="13" t="s">
        <v>29</v>
      </c>
      <c r="D35" s="121">
        <v>2500</v>
      </c>
      <c r="E35" s="121">
        <v>2500</v>
      </c>
      <c r="F35" s="121"/>
      <c r="G35" s="121">
        <f t="shared" si="0"/>
        <v>2500</v>
      </c>
      <c r="H35" s="121"/>
      <c r="I35" s="121">
        <f t="shared" si="1"/>
        <v>2500</v>
      </c>
    </row>
    <row r="36" spans="1:9" ht="12.75">
      <c r="A36" s="13">
        <v>41</v>
      </c>
      <c r="B36" s="13">
        <v>244</v>
      </c>
      <c r="C36" s="13" t="s">
        <v>338</v>
      </c>
      <c r="D36" s="121"/>
      <c r="E36" s="121"/>
      <c r="F36" s="121"/>
      <c r="G36" s="121">
        <f t="shared" si="0"/>
        <v>0</v>
      </c>
      <c r="H36" s="121"/>
      <c r="I36" s="121">
        <f t="shared" si="1"/>
        <v>0</v>
      </c>
    </row>
    <row r="37" spans="1:9" ht="12.75">
      <c r="A37" s="12">
        <v>41</v>
      </c>
      <c r="B37" s="12">
        <v>290</v>
      </c>
      <c r="C37" s="12" t="s">
        <v>30</v>
      </c>
      <c r="D37" s="123">
        <f>SUM(D39:D42)</f>
        <v>7500</v>
      </c>
      <c r="E37" s="123">
        <f>SUM(E39:E42)</f>
        <v>7500</v>
      </c>
      <c r="F37" s="123"/>
      <c r="G37" s="123">
        <f t="shared" si="0"/>
        <v>7500</v>
      </c>
      <c r="H37" s="123">
        <f>SUM(H39:H42)</f>
        <v>0</v>
      </c>
      <c r="I37" s="123">
        <f t="shared" si="1"/>
        <v>7500</v>
      </c>
    </row>
    <row r="38" spans="1:9" ht="12.75">
      <c r="A38" s="49">
        <v>41</v>
      </c>
      <c r="B38" s="49">
        <v>292012</v>
      </c>
      <c r="C38" s="49" t="s">
        <v>380</v>
      </c>
      <c r="D38" s="121"/>
      <c r="E38" s="121"/>
      <c r="F38" s="121"/>
      <c r="G38" s="121">
        <f t="shared" si="0"/>
        <v>0</v>
      </c>
      <c r="H38" s="121"/>
      <c r="I38" s="121">
        <f t="shared" si="1"/>
        <v>0</v>
      </c>
    </row>
    <row r="39" spans="1:9" ht="12.75">
      <c r="A39" s="13">
        <v>41</v>
      </c>
      <c r="B39" s="13">
        <v>292006</v>
      </c>
      <c r="C39" s="13" t="s">
        <v>31</v>
      </c>
      <c r="D39" s="121">
        <v>0</v>
      </c>
      <c r="E39" s="121">
        <v>0</v>
      </c>
      <c r="F39" s="121"/>
      <c r="G39" s="121">
        <f t="shared" si="0"/>
        <v>0</v>
      </c>
      <c r="H39" s="121"/>
      <c r="I39" s="121">
        <f t="shared" si="1"/>
        <v>0</v>
      </c>
    </row>
    <row r="40" spans="1:9" ht="12.75">
      <c r="A40" s="13">
        <v>41</v>
      </c>
      <c r="B40" s="13">
        <v>292008</v>
      </c>
      <c r="C40" s="13" t="s">
        <v>32</v>
      </c>
      <c r="D40" s="121">
        <v>2500</v>
      </c>
      <c r="E40" s="121">
        <v>2500</v>
      </c>
      <c r="F40" s="121"/>
      <c r="G40" s="121">
        <f t="shared" si="0"/>
        <v>2500</v>
      </c>
      <c r="H40" s="121"/>
      <c r="I40" s="121">
        <f t="shared" si="1"/>
        <v>2500</v>
      </c>
    </row>
    <row r="41" spans="1:9" ht="12.75">
      <c r="A41" s="13">
        <v>41</v>
      </c>
      <c r="B41" s="13">
        <v>292017</v>
      </c>
      <c r="C41" s="13" t="s">
        <v>386</v>
      </c>
      <c r="D41" s="121">
        <v>5000</v>
      </c>
      <c r="E41" s="121">
        <v>5000</v>
      </c>
      <c r="F41" s="121"/>
      <c r="G41" s="121">
        <f t="shared" si="0"/>
        <v>5000</v>
      </c>
      <c r="H41" s="121"/>
      <c r="I41" s="121">
        <f t="shared" si="1"/>
        <v>5000</v>
      </c>
    </row>
    <row r="42" spans="1:9" ht="12.75">
      <c r="A42" s="13">
        <v>41</v>
      </c>
      <c r="B42" s="13">
        <v>292027</v>
      </c>
      <c r="C42" s="13" t="s">
        <v>387</v>
      </c>
      <c r="D42" s="121">
        <v>0</v>
      </c>
      <c r="E42" s="121">
        <v>0</v>
      </c>
      <c r="F42" s="121"/>
      <c r="G42" s="121">
        <f t="shared" si="0"/>
        <v>0</v>
      </c>
      <c r="H42" s="121"/>
      <c r="I42" s="121">
        <f t="shared" si="1"/>
        <v>0</v>
      </c>
    </row>
    <row r="43" spans="1:9" ht="12.75">
      <c r="A43" s="12">
        <v>41</v>
      </c>
      <c r="B43" s="12">
        <v>300</v>
      </c>
      <c r="C43" s="12" t="s">
        <v>33</v>
      </c>
      <c r="D43" s="123">
        <f>SUM(D44:D68)</f>
        <v>1188396</v>
      </c>
      <c r="E43" s="123">
        <f>SUM(E44:E68)</f>
        <v>1220694</v>
      </c>
      <c r="F43" s="123">
        <f>SUM(F44:F68)</f>
        <v>216472</v>
      </c>
      <c r="G43" s="123">
        <f t="shared" si="0"/>
        <v>1437166</v>
      </c>
      <c r="H43" s="123">
        <f>SUM(H44:H68)</f>
        <v>3537</v>
      </c>
      <c r="I43" s="123">
        <f t="shared" si="1"/>
        <v>1440703</v>
      </c>
    </row>
    <row r="44" spans="1:9" ht="12.75">
      <c r="A44" s="13">
        <v>72</v>
      </c>
      <c r="B44" s="13">
        <v>311</v>
      </c>
      <c r="C44" s="13" t="s">
        <v>34</v>
      </c>
      <c r="D44" s="91"/>
      <c r="E44" s="91"/>
      <c r="F44" s="91"/>
      <c r="G44" s="91">
        <f t="shared" si="0"/>
        <v>0</v>
      </c>
      <c r="H44" s="91">
        <v>3141</v>
      </c>
      <c r="I44" s="91">
        <f t="shared" si="1"/>
        <v>3141</v>
      </c>
    </row>
    <row r="45" spans="1:9" ht="12.75">
      <c r="A45" s="13">
        <v>111</v>
      </c>
      <c r="B45" s="13">
        <v>312001</v>
      </c>
      <c r="C45" s="13" t="s">
        <v>473</v>
      </c>
      <c r="D45" s="91">
        <v>20000</v>
      </c>
      <c r="E45" s="91">
        <v>40000</v>
      </c>
      <c r="F45" s="91"/>
      <c r="G45" s="91">
        <f t="shared" si="0"/>
        <v>40000</v>
      </c>
      <c r="H45" s="91"/>
      <c r="I45" s="91">
        <f t="shared" si="1"/>
        <v>40000</v>
      </c>
    </row>
    <row r="46" spans="1:9" ht="12.75">
      <c r="A46" s="13">
        <v>111</v>
      </c>
      <c r="B46" s="13">
        <v>312012</v>
      </c>
      <c r="C46" s="13" t="s">
        <v>395</v>
      </c>
      <c r="D46" s="91">
        <v>0</v>
      </c>
      <c r="E46" s="91">
        <v>0</v>
      </c>
      <c r="F46" s="91"/>
      <c r="G46" s="91">
        <f t="shared" si="0"/>
        <v>0</v>
      </c>
      <c r="H46" s="91"/>
      <c r="I46" s="91">
        <f t="shared" si="1"/>
        <v>0</v>
      </c>
    </row>
    <row r="47" spans="1:9" ht="12.75">
      <c r="A47" s="13"/>
      <c r="B47" s="13">
        <v>312012</v>
      </c>
      <c r="C47" s="13" t="s">
        <v>35</v>
      </c>
      <c r="D47" s="91">
        <v>0</v>
      </c>
      <c r="E47" s="91">
        <v>0</v>
      </c>
      <c r="F47" s="91"/>
      <c r="G47" s="91">
        <f t="shared" si="0"/>
        <v>0</v>
      </c>
      <c r="H47" s="91"/>
      <c r="I47" s="91">
        <f t="shared" si="1"/>
        <v>0</v>
      </c>
    </row>
    <row r="48" spans="1:9" ht="12.75">
      <c r="A48" s="13">
        <v>111</v>
      </c>
      <c r="B48" s="13">
        <v>312012</v>
      </c>
      <c r="C48" s="13" t="s">
        <v>381</v>
      </c>
      <c r="D48" s="91">
        <v>710</v>
      </c>
      <c r="E48" s="91">
        <v>710</v>
      </c>
      <c r="F48" s="91"/>
      <c r="G48" s="91">
        <f t="shared" si="0"/>
        <v>710</v>
      </c>
      <c r="H48" s="91"/>
      <c r="I48" s="91">
        <f t="shared" si="1"/>
        <v>710</v>
      </c>
    </row>
    <row r="49" spans="1:9" ht="12.75">
      <c r="A49" s="13">
        <v>111</v>
      </c>
      <c r="B49" s="13">
        <v>312012</v>
      </c>
      <c r="C49" s="13" t="s">
        <v>368</v>
      </c>
      <c r="D49" s="91">
        <v>1500</v>
      </c>
      <c r="E49" s="91">
        <v>1500</v>
      </c>
      <c r="F49" s="91"/>
      <c r="G49" s="91">
        <f t="shared" si="0"/>
        <v>1500</v>
      </c>
      <c r="H49" s="91"/>
      <c r="I49" s="91">
        <f t="shared" si="1"/>
        <v>1500</v>
      </c>
    </row>
    <row r="50" spans="1:9" ht="12.75">
      <c r="A50" s="13"/>
      <c r="B50" s="13">
        <v>312012</v>
      </c>
      <c r="C50" s="13" t="s">
        <v>369</v>
      </c>
      <c r="D50" s="91">
        <v>0</v>
      </c>
      <c r="E50" s="91">
        <v>0</v>
      </c>
      <c r="F50" s="91"/>
      <c r="G50" s="91">
        <f t="shared" si="0"/>
        <v>0</v>
      </c>
      <c r="H50" s="91"/>
      <c r="I50" s="91">
        <f t="shared" si="1"/>
        <v>0</v>
      </c>
    </row>
    <row r="51" spans="1:9" ht="12.75">
      <c r="A51" s="13"/>
      <c r="B51" s="13">
        <v>312012</v>
      </c>
      <c r="C51" s="13" t="s">
        <v>36</v>
      </c>
      <c r="D51" s="91">
        <v>0</v>
      </c>
      <c r="E51" s="91">
        <v>0</v>
      </c>
      <c r="F51" s="91"/>
      <c r="G51" s="91">
        <f t="shared" si="0"/>
        <v>0</v>
      </c>
      <c r="H51" s="91"/>
      <c r="I51" s="91">
        <f t="shared" si="1"/>
        <v>0</v>
      </c>
    </row>
    <row r="52" spans="1:9" ht="12.75">
      <c r="A52" s="13">
        <v>111</v>
      </c>
      <c r="B52" s="13">
        <v>312012</v>
      </c>
      <c r="C52" s="13" t="s">
        <v>37</v>
      </c>
      <c r="D52" s="91">
        <v>8900</v>
      </c>
      <c r="E52" s="91">
        <v>8900</v>
      </c>
      <c r="F52" s="91"/>
      <c r="G52" s="91">
        <f t="shared" si="0"/>
        <v>8900</v>
      </c>
      <c r="H52" s="91"/>
      <c r="I52" s="91">
        <f t="shared" si="1"/>
        <v>8900</v>
      </c>
    </row>
    <row r="53" spans="1:9" ht="12.75">
      <c r="A53" s="13">
        <v>111</v>
      </c>
      <c r="B53" s="13">
        <v>312012</v>
      </c>
      <c r="C53" s="13" t="s">
        <v>392</v>
      </c>
      <c r="D53" s="91">
        <v>9500</v>
      </c>
      <c r="E53" s="91">
        <v>9500</v>
      </c>
      <c r="F53" s="91"/>
      <c r="G53" s="91">
        <f t="shared" si="0"/>
        <v>9500</v>
      </c>
      <c r="H53" s="91"/>
      <c r="I53" s="91">
        <f t="shared" si="1"/>
        <v>9500</v>
      </c>
    </row>
    <row r="54" spans="1:9" ht="12.75">
      <c r="A54" s="13">
        <v>111</v>
      </c>
      <c r="B54" s="13">
        <v>312012</v>
      </c>
      <c r="C54" s="13" t="s">
        <v>370</v>
      </c>
      <c r="D54" s="91">
        <v>1000</v>
      </c>
      <c r="E54" s="91">
        <v>1000</v>
      </c>
      <c r="F54" s="91"/>
      <c r="G54" s="91">
        <f t="shared" si="0"/>
        <v>1000</v>
      </c>
      <c r="H54" s="91"/>
      <c r="I54" s="91">
        <f t="shared" si="1"/>
        <v>1000</v>
      </c>
    </row>
    <row r="55" spans="1:9" ht="12.75">
      <c r="A55" s="13"/>
      <c r="B55" s="13">
        <v>312012</v>
      </c>
      <c r="C55" s="13" t="s">
        <v>371</v>
      </c>
      <c r="D55" s="91">
        <v>500</v>
      </c>
      <c r="E55" s="91">
        <v>500</v>
      </c>
      <c r="F55" s="91"/>
      <c r="G55" s="91">
        <f t="shared" si="0"/>
        <v>500</v>
      </c>
      <c r="H55" s="91"/>
      <c r="I55" s="91">
        <f t="shared" si="1"/>
        <v>500</v>
      </c>
    </row>
    <row r="56" spans="1:9" ht="12.75">
      <c r="A56" s="13"/>
      <c r="B56" s="13">
        <v>312012</v>
      </c>
      <c r="C56" s="13" t="s">
        <v>38</v>
      </c>
      <c r="D56" s="91">
        <v>3000</v>
      </c>
      <c r="E56" s="91">
        <v>3000</v>
      </c>
      <c r="F56" s="91"/>
      <c r="G56" s="91">
        <f t="shared" si="0"/>
        <v>3000</v>
      </c>
      <c r="H56" s="91"/>
      <c r="I56" s="91">
        <f t="shared" si="1"/>
        <v>3000</v>
      </c>
    </row>
    <row r="57" spans="1:9" ht="12.75">
      <c r="A57" s="13"/>
      <c r="B57" s="13">
        <v>312012</v>
      </c>
      <c r="C57" s="13" t="s">
        <v>396</v>
      </c>
      <c r="D57" s="91"/>
      <c r="E57" s="91"/>
      <c r="F57" s="91"/>
      <c r="G57" s="91">
        <f t="shared" si="0"/>
        <v>0</v>
      </c>
      <c r="H57" s="91"/>
      <c r="I57" s="91">
        <f t="shared" si="1"/>
        <v>0</v>
      </c>
    </row>
    <row r="58" spans="1:9" ht="12.75">
      <c r="A58" s="13">
        <v>111</v>
      </c>
      <c r="B58" s="13">
        <v>312012</v>
      </c>
      <c r="C58" s="13" t="s">
        <v>397</v>
      </c>
      <c r="D58" s="91"/>
      <c r="E58" s="91"/>
      <c r="F58" s="91"/>
      <c r="G58" s="91">
        <f t="shared" si="0"/>
        <v>0</v>
      </c>
      <c r="H58" s="91"/>
      <c r="I58" s="91">
        <f t="shared" si="1"/>
        <v>0</v>
      </c>
    </row>
    <row r="59" spans="1:9" ht="12.75">
      <c r="A59" s="13">
        <v>111</v>
      </c>
      <c r="B59" s="13">
        <v>312012</v>
      </c>
      <c r="C59" s="13" t="s">
        <v>398</v>
      </c>
      <c r="D59" s="91"/>
      <c r="E59" s="91"/>
      <c r="F59" s="91"/>
      <c r="G59" s="91">
        <f t="shared" si="0"/>
        <v>0</v>
      </c>
      <c r="H59" s="91"/>
      <c r="I59" s="91">
        <f t="shared" si="1"/>
        <v>0</v>
      </c>
    </row>
    <row r="60" spans="1:9" ht="12.75">
      <c r="A60" s="13">
        <v>111</v>
      </c>
      <c r="B60" s="13">
        <v>312012</v>
      </c>
      <c r="C60" s="13" t="s">
        <v>339</v>
      </c>
      <c r="D60" s="91"/>
      <c r="E60" s="91"/>
      <c r="F60" s="91"/>
      <c r="G60" s="91">
        <f t="shared" si="0"/>
        <v>0</v>
      </c>
      <c r="H60" s="91"/>
      <c r="I60" s="91">
        <f t="shared" si="1"/>
        <v>0</v>
      </c>
    </row>
    <row r="61" spans="1:9" ht="12.75">
      <c r="A61" s="13">
        <v>111</v>
      </c>
      <c r="B61" s="13">
        <v>312012</v>
      </c>
      <c r="C61" s="13" t="s">
        <v>404</v>
      </c>
      <c r="D61" s="91"/>
      <c r="E61" s="91"/>
      <c r="F61" s="91"/>
      <c r="G61" s="91">
        <f t="shared" si="0"/>
        <v>0</v>
      </c>
      <c r="H61" s="91"/>
      <c r="I61" s="91">
        <f t="shared" si="1"/>
        <v>0</v>
      </c>
    </row>
    <row r="62" spans="1:9" ht="12.75">
      <c r="A62" s="13">
        <v>111</v>
      </c>
      <c r="B62" s="13">
        <v>312001</v>
      </c>
      <c r="C62" s="13" t="s">
        <v>39</v>
      </c>
      <c r="D62" s="91">
        <v>40000</v>
      </c>
      <c r="E62" s="91">
        <v>0</v>
      </c>
      <c r="F62" s="91"/>
      <c r="G62" s="91">
        <f t="shared" si="0"/>
        <v>0</v>
      </c>
      <c r="H62" s="91"/>
      <c r="I62" s="91">
        <f t="shared" si="1"/>
        <v>0</v>
      </c>
    </row>
    <row r="63" spans="1:9" ht="12.75">
      <c r="A63" s="13">
        <v>111</v>
      </c>
      <c r="B63" s="13">
        <v>312012</v>
      </c>
      <c r="C63" s="13" t="s">
        <v>372</v>
      </c>
      <c r="D63" s="91"/>
      <c r="E63" s="91"/>
      <c r="F63" s="91"/>
      <c r="G63" s="91">
        <f t="shared" si="0"/>
        <v>0</v>
      </c>
      <c r="H63" s="91"/>
      <c r="I63" s="91">
        <f t="shared" si="1"/>
        <v>0</v>
      </c>
    </row>
    <row r="64" spans="1:9" ht="12.75">
      <c r="A64" s="13">
        <v>111</v>
      </c>
      <c r="B64" s="13">
        <v>312012</v>
      </c>
      <c r="C64" s="13" t="s">
        <v>40</v>
      </c>
      <c r="D64" s="91">
        <v>0</v>
      </c>
      <c r="E64" s="91">
        <v>20000</v>
      </c>
      <c r="F64" s="91"/>
      <c r="G64" s="91">
        <f t="shared" si="0"/>
        <v>20000</v>
      </c>
      <c r="H64" s="91"/>
      <c r="I64" s="91">
        <f t="shared" si="1"/>
        <v>20000</v>
      </c>
    </row>
    <row r="65" spans="1:9" ht="12.75">
      <c r="A65" s="13">
        <v>111</v>
      </c>
      <c r="B65" s="13">
        <v>312012</v>
      </c>
      <c r="C65" s="13" t="s">
        <v>496</v>
      </c>
      <c r="D65" s="91">
        <v>0</v>
      </c>
      <c r="E65" s="91">
        <v>4298</v>
      </c>
      <c r="F65" s="91"/>
      <c r="G65" s="91">
        <f t="shared" si="0"/>
        <v>4298</v>
      </c>
      <c r="H65" s="91">
        <v>396</v>
      </c>
      <c r="I65" s="91">
        <f t="shared" si="1"/>
        <v>4694</v>
      </c>
    </row>
    <row r="66" spans="1:9" ht="12.75">
      <c r="A66" s="13">
        <v>111</v>
      </c>
      <c r="B66" s="13">
        <v>312012</v>
      </c>
      <c r="C66" s="13" t="s">
        <v>41</v>
      </c>
      <c r="D66" s="91">
        <v>1099986</v>
      </c>
      <c r="E66" s="91">
        <v>1127986</v>
      </c>
      <c r="F66" s="91">
        <v>216472</v>
      </c>
      <c r="G66" s="91">
        <f t="shared" si="0"/>
        <v>1344458</v>
      </c>
      <c r="H66" s="91">
        <v>0</v>
      </c>
      <c r="I66" s="91">
        <f t="shared" si="1"/>
        <v>1344458</v>
      </c>
    </row>
    <row r="67" spans="1:9" ht="12.75">
      <c r="A67" s="13">
        <v>111</v>
      </c>
      <c r="B67" s="13">
        <v>312012</v>
      </c>
      <c r="C67" s="13" t="s">
        <v>314</v>
      </c>
      <c r="D67" s="91">
        <v>3300</v>
      </c>
      <c r="E67" s="91">
        <v>3300</v>
      </c>
      <c r="F67" s="91"/>
      <c r="G67" s="91">
        <f t="shared" si="0"/>
        <v>3300</v>
      </c>
      <c r="H67" s="91"/>
      <c r="I67" s="91">
        <f t="shared" si="1"/>
        <v>3300</v>
      </c>
    </row>
    <row r="68" spans="1:9" ht="12.75">
      <c r="A68" s="13">
        <v>111</v>
      </c>
      <c r="B68" s="13">
        <v>312012</v>
      </c>
      <c r="C68" s="13" t="s">
        <v>409</v>
      </c>
      <c r="D68" s="121"/>
      <c r="E68" s="121"/>
      <c r="F68" s="121"/>
      <c r="G68" s="121">
        <f t="shared" si="0"/>
        <v>0</v>
      </c>
      <c r="H68" s="121"/>
      <c r="I68" s="121">
        <f t="shared" si="1"/>
        <v>0</v>
      </c>
    </row>
    <row r="69" spans="1:9" ht="12.75">
      <c r="A69" s="16"/>
      <c r="B69" s="17"/>
      <c r="C69" s="17" t="s">
        <v>42</v>
      </c>
      <c r="D69" s="103">
        <f>D5+D18+D25+D29+D34+D37+D43</f>
        <v>5885096</v>
      </c>
      <c r="E69" s="103">
        <f>E5+E18+E25+E29+E34+E37+E43</f>
        <v>5917394</v>
      </c>
      <c r="F69" s="103">
        <f>F5+F18+F25+F29+F34+F37+F43</f>
        <v>216472</v>
      </c>
      <c r="G69" s="103">
        <f t="shared" si="0"/>
        <v>6133866</v>
      </c>
      <c r="H69" s="103">
        <f>H5+H18+H25+H29+H34+H37+H43</f>
        <v>41829</v>
      </c>
      <c r="I69" s="103">
        <f t="shared" si="1"/>
        <v>6175695</v>
      </c>
    </row>
    <row r="70" spans="1:7" ht="12.75">
      <c r="A70" s="105"/>
      <c r="B70" s="2"/>
      <c r="C70" s="2"/>
      <c r="G70" s="131">
        <f aca="true" t="shared" si="2" ref="G70:G109">E70+F70</f>
        <v>0</v>
      </c>
    </row>
    <row r="71" spans="2:9" ht="12.75">
      <c r="B71" s="18"/>
      <c r="C71" s="18"/>
      <c r="D71" s="145" t="s">
        <v>328</v>
      </c>
      <c r="E71" s="145"/>
      <c r="F71" s="145"/>
      <c r="G71" s="145">
        <f t="shared" si="2"/>
        <v>0</v>
      </c>
      <c r="H71" s="145"/>
      <c r="I71" s="145" t="s">
        <v>328</v>
      </c>
    </row>
    <row r="72" spans="1:9" ht="12.75">
      <c r="A72" s="19"/>
      <c r="B72" s="6" t="s">
        <v>43</v>
      </c>
      <c r="C72" s="6"/>
      <c r="D72" s="183" t="s">
        <v>466</v>
      </c>
      <c r="E72" s="183" t="s">
        <v>484</v>
      </c>
      <c r="F72" s="183" t="s">
        <v>484</v>
      </c>
      <c r="G72" s="183" t="s">
        <v>489</v>
      </c>
      <c r="H72" s="183" t="s">
        <v>485</v>
      </c>
      <c r="I72" s="183" t="s">
        <v>478</v>
      </c>
    </row>
    <row r="73" spans="1:9" ht="12.75">
      <c r="A73" s="20"/>
      <c r="B73" s="9"/>
      <c r="C73" s="9"/>
      <c r="D73" s="115">
        <v>2016</v>
      </c>
      <c r="E73" s="115" t="s">
        <v>477</v>
      </c>
      <c r="F73" s="115" t="s">
        <v>477</v>
      </c>
      <c r="G73" s="115" t="s">
        <v>492</v>
      </c>
      <c r="H73" s="115" t="s">
        <v>477</v>
      </c>
      <c r="I73" s="115" t="s">
        <v>479</v>
      </c>
    </row>
    <row r="74" spans="1:9" ht="12.75">
      <c r="A74" s="21" t="s">
        <v>1</v>
      </c>
      <c r="B74" s="21"/>
      <c r="C74" s="21" t="s">
        <v>44</v>
      </c>
      <c r="D74" s="108">
        <f>SUM(D75:D76)</f>
        <v>35000</v>
      </c>
      <c r="E74" s="108">
        <f>SUM(E75:E76)</f>
        <v>35000</v>
      </c>
      <c r="F74" s="108">
        <f>SUM(F75:F76)</f>
        <v>0</v>
      </c>
      <c r="G74" s="108">
        <f t="shared" si="2"/>
        <v>35000</v>
      </c>
      <c r="H74" s="108">
        <f>SUM(H75:H76)</f>
        <v>0</v>
      </c>
      <c r="I74" s="108">
        <f aca="true" t="shared" si="3" ref="I74:I87">G74+H74</f>
        <v>35000</v>
      </c>
    </row>
    <row r="75" spans="1:9" ht="12.75">
      <c r="A75" s="13">
        <v>43</v>
      </c>
      <c r="B75" s="13">
        <v>231</v>
      </c>
      <c r="C75" s="13" t="s">
        <v>45</v>
      </c>
      <c r="D75" s="121">
        <v>0</v>
      </c>
      <c r="E75" s="121">
        <v>0</v>
      </c>
      <c r="F75" s="121">
        <v>0</v>
      </c>
      <c r="G75" s="121">
        <f t="shared" si="2"/>
        <v>0</v>
      </c>
      <c r="H75" s="121"/>
      <c r="I75" s="121">
        <f t="shared" si="3"/>
        <v>0</v>
      </c>
    </row>
    <row r="76" spans="1:9" ht="12.75">
      <c r="A76" s="13">
        <v>43</v>
      </c>
      <c r="B76" s="13">
        <v>233001</v>
      </c>
      <c r="C76" s="13" t="s">
        <v>46</v>
      </c>
      <c r="D76" s="121">
        <v>35000</v>
      </c>
      <c r="E76" s="121">
        <v>35000</v>
      </c>
      <c r="F76" s="121"/>
      <c r="G76" s="121">
        <f t="shared" si="2"/>
        <v>35000</v>
      </c>
      <c r="H76" s="121">
        <v>0</v>
      </c>
      <c r="I76" s="121">
        <f t="shared" si="3"/>
        <v>35000</v>
      </c>
    </row>
    <row r="77" spans="1:9" ht="12.75">
      <c r="A77" s="22">
        <v>43</v>
      </c>
      <c r="B77" s="17" t="s">
        <v>47</v>
      </c>
      <c r="C77" s="17" t="s">
        <v>48</v>
      </c>
      <c r="D77" s="81">
        <f>SUM(D78:D86)</f>
        <v>0</v>
      </c>
      <c r="E77" s="81">
        <f>SUM(E78:E86)</f>
        <v>0</v>
      </c>
      <c r="F77" s="81">
        <f>SUM(F78:F86)</f>
        <v>0</v>
      </c>
      <c r="G77" s="81">
        <f t="shared" si="2"/>
        <v>0</v>
      </c>
      <c r="H77" s="81">
        <f>SUM(H78:H86)</f>
        <v>50000</v>
      </c>
      <c r="I77" s="81">
        <f t="shared" si="3"/>
        <v>50000</v>
      </c>
    </row>
    <row r="78" spans="1:9" ht="12.75">
      <c r="A78" s="14" t="s">
        <v>317</v>
      </c>
      <c r="B78" s="14">
        <v>321</v>
      </c>
      <c r="C78" s="14" t="s">
        <v>318</v>
      </c>
      <c r="D78" s="121"/>
      <c r="E78" s="121"/>
      <c r="F78" s="121"/>
      <c r="G78" s="121">
        <f t="shared" si="2"/>
        <v>0</v>
      </c>
      <c r="H78" s="121"/>
      <c r="I78" s="121">
        <f t="shared" si="3"/>
        <v>0</v>
      </c>
    </row>
    <row r="79" spans="1:9" ht="12.75">
      <c r="A79" s="14" t="s">
        <v>317</v>
      </c>
      <c r="B79" s="14">
        <v>321</v>
      </c>
      <c r="C79" s="14" t="s">
        <v>319</v>
      </c>
      <c r="D79" s="121"/>
      <c r="E79" s="121"/>
      <c r="F79" s="121"/>
      <c r="G79" s="121">
        <f t="shared" si="2"/>
        <v>0</v>
      </c>
      <c r="H79" s="121"/>
      <c r="I79" s="121">
        <f t="shared" si="3"/>
        <v>0</v>
      </c>
    </row>
    <row r="80" spans="1:9" ht="12.75">
      <c r="A80" s="13">
        <v>71</v>
      </c>
      <c r="B80" s="15">
        <v>321</v>
      </c>
      <c r="C80" s="13" t="s">
        <v>480</v>
      </c>
      <c r="D80" s="121">
        <v>0</v>
      </c>
      <c r="E80" s="121">
        <v>0</v>
      </c>
      <c r="F80" s="121">
        <v>0</v>
      </c>
      <c r="G80" s="121">
        <f t="shared" si="2"/>
        <v>0</v>
      </c>
      <c r="H80" s="121">
        <v>50000</v>
      </c>
      <c r="I80" s="121">
        <f t="shared" si="3"/>
        <v>50000</v>
      </c>
    </row>
    <row r="81" spans="1:9" ht="12.75">
      <c r="A81" s="13">
        <v>111</v>
      </c>
      <c r="B81" s="15">
        <v>321</v>
      </c>
      <c r="C81" s="13" t="s">
        <v>330</v>
      </c>
      <c r="D81" s="121"/>
      <c r="E81" s="121"/>
      <c r="F81" s="121"/>
      <c r="G81" s="121">
        <f t="shared" si="2"/>
        <v>0</v>
      </c>
      <c r="H81" s="121"/>
      <c r="I81" s="121">
        <f t="shared" si="3"/>
        <v>0</v>
      </c>
    </row>
    <row r="82" spans="1:9" ht="12.75">
      <c r="A82" s="13">
        <v>111</v>
      </c>
      <c r="B82" s="15">
        <v>321</v>
      </c>
      <c r="C82" s="13" t="s">
        <v>434</v>
      </c>
      <c r="D82" s="121">
        <v>0</v>
      </c>
      <c r="E82" s="121">
        <v>0</v>
      </c>
      <c r="F82" s="121">
        <v>0</v>
      </c>
      <c r="G82" s="121">
        <f t="shared" si="2"/>
        <v>0</v>
      </c>
      <c r="H82" s="121">
        <v>0</v>
      </c>
      <c r="I82" s="121">
        <f t="shared" si="3"/>
        <v>0</v>
      </c>
    </row>
    <row r="83" spans="1:9" ht="12.75">
      <c r="A83" s="13">
        <v>111</v>
      </c>
      <c r="B83" s="13">
        <v>321001</v>
      </c>
      <c r="C83" s="13" t="s">
        <v>449</v>
      </c>
      <c r="D83" s="121"/>
      <c r="E83" s="121"/>
      <c r="F83" s="121"/>
      <c r="G83" s="121">
        <f t="shared" si="2"/>
        <v>0</v>
      </c>
      <c r="H83" s="121"/>
      <c r="I83" s="121">
        <f t="shared" si="3"/>
        <v>0</v>
      </c>
    </row>
    <row r="84" spans="1:9" ht="12.75">
      <c r="A84" s="13">
        <v>111</v>
      </c>
      <c r="B84" s="13">
        <v>321001</v>
      </c>
      <c r="C84" s="13" t="s">
        <v>450</v>
      </c>
      <c r="D84" s="121"/>
      <c r="E84" s="121"/>
      <c r="F84" s="121"/>
      <c r="G84" s="121">
        <f t="shared" si="2"/>
        <v>0</v>
      </c>
      <c r="H84" s="121"/>
      <c r="I84" s="121">
        <f t="shared" si="3"/>
        <v>0</v>
      </c>
    </row>
    <row r="85" spans="1:9" ht="12.75">
      <c r="A85" s="13">
        <v>1151.2</v>
      </c>
      <c r="B85" s="13">
        <v>321</v>
      </c>
      <c r="C85" s="13" t="s">
        <v>340</v>
      </c>
      <c r="D85" s="121"/>
      <c r="E85" s="121"/>
      <c r="F85" s="121"/>
      <c r="G85" s="121">
        <f t="shared" si="2"/>
        <v>0</v>
      </c>
      <c r="H85" s="121"/>
      <c r="I85" s="121">
        <f t="shared" si="3"/>
        <v>0</v>
      </c>
    </row>
    <row r="86" spans="1:9" ht="12.75">
      <c r="A86" s="13">
        <v>1151.2</v>
      </c>
      <c r="B86" s="15">
        <v>321</v>
      </c>
      <c r="C86" s="13" t="s">
        <v>320</v>
      </c>
      <c r="D86" s="121"/>
      <c r="E86" s="121"/>
      <c r="F86" s="121"/>
      <c r="G86" s="121">
        <f t="shared" si="2"/>
        <v>0</v>
      </c>
      <c r="H86" s="121"/>
      <c r="I86" s="121">
        <f t="shared" si="3"/>
        <v>0</v>
      </c>
    </row>
    <row r="87" spans="1:9" ht="12.75">
      <c r="A87" s="16"/>
      <c r="B87" s="17"/>
      <c r="C87" s="17" t="s">
        <v>49</v>
      </c>
      <c r="D87" s="81">
        <f>D74+D77</f>
        <v>35000</v>
      </c>
      <c r="E87" s="81">
        <f>E74+E77</f>
        <v>35000</v>
      </c>
      <c r="F87" s="81">
        <f>F74+F77</f>
        <v>0</v>
      </c>
      <c r="G87" s="81">
        <f t="shared" si="2"/>
        <v>35000</v>
      </c>
      <c r="H87" s="81">
        <f>H74+H77</f>
        <v>50000</v>
      </c>
      <c r="I87" s="81">
        <f t="shared" si="3"/>
        <v>85000</v>
      </c>
    </row>
    <row r="88" spans="1:3" ht="12.75">
      <c r="A88" s="105"/>
      <c r="B88" s="18"/>
      <c r="C88" s="18"/>
    </row>
    <row r="89" spans="2:3" ht="12.75">
      <c r="B89" s="18"/>
      <c r="C89" s="18"/>
    </row>
    <row r="90" spans="2:9" ht="12.75">
      <c r="B90" s="18"/>
      <c r="C90" s="18"/>
      <c r="D90" s="145" t="s">
        <v>328</v>
      </c>
      <c r="E90" s="145"/>
      <c r="F90" s="145"/>
      <c r="G90" s="145"/>
      <c r="H90" s="145"/>
      <c r="I90" s="145" t="s">
        <v>328</v>
      </c>
    </row>
    <row r="91" spans="1:9" ht="12.75">
      <c r="A91" s="19"/>
      <c r="B91" s="6" t="s">
        <v>50</v>
      </c>
      <c r="C91" s="6"/>
      <c r="D91" s="183" t="s">
        <v>466</v>
      </c>
      <c r="E91" s="183" t="s">
        <v>484</v>
      </c>
      <c r="F91" s="183" t="s">
        <v>484</v>
      </c>
      <c r="G91" s="183" t="s">
        <v>489</v>
      </c>
      <c r="H91" s="183" t="s">
        <v>485</v>
      </c>
      <c r="I91" s="183" t="s">
        <v>478</v>
      </c>
    </row>
    <row r="92" spans="1:9" ht="12.75">
      <c r="A92" s="20"/>
      <c r="B92" s="9"/>
      <c r="C92" s="9"/>
      <c r="D92" s="115">
        <v>2016</v>
      </c>
      <c r="E92" s="115" t="s">
        <v>477</v>
      </c>
      <c r="F92" s="115" t="s">
        <v>477</v>
      </c>
      <c r="G92" s="115" t="s">
        <v>492</v>
      </c>
      <c r="H92" s="115" t="s">
        <v>477</v>
      </c>
      <c r="I92" s="115" t="s">
        <v>479</v>
      </c>
    </row>
    <row r="93" spans="1:9" ht="12.75">
      <c r="A93" s="21" t="s">
        <v>1</v>
      </c>
      <c r="B93" s="21"/>
      <c r="C93" s="21" t="s">
        <v>51</v>
      </c>
      <c r="D93" s="108">
        <f>SUM(D94:D98)</f>
        <v>710000</v>
      </c>
      <c r="E93" s="108">
        <f>SUM(E94:E98)</f>
        <v>1078862</v>
      </c>
      <c r="F93" s="108">
        <f>SUM(F94:F98)</f>
        <v>0</v>
      </c>
      <c r="G93" s="108">
        <f t="shared" si="2"/>
        <v>1078862</v>
      </c>
      <c r="H93" s="108">
        <f>SUM(H94:H98)</f>
        <v>0</v>
      </c>
      <c r="I93" s="108">
        <f aca="true" t="shared" si="4" ref="I93:I98">G93+H93</f>
        <v>1078862</v>
      </c>
    </row>
    <row r="94" spans="1:9" ht="12.75">
      <c r="A94" s="13" t="s">
        <v>460</v>
      </c>
      <c r="B94" s="13">
        <v>453</v>
      </c>
      <c r="C94" s="13" t="s">
        <v>52</v>
      </c>
      <c r="D94" s="121">
        <v>370000</v>
      </c>
      <c r="E94" s="121">
        <v>370000</v>
      </c>
      <c r="F94" s="121"/>
      <c r="G94" s="121">
        <f t="shared" si="2"/>
        <v>370000</v>
      </c>
      <c r="H94" s="121">
        <v>0</v>
      </c>
      <c r="I94" s="121">
        <f t="shared" si="4"/>
        <v>370000</v>
      </c>
    </row>
    <row r="95" spans="1:9" ht="12.75">
      <c r="A95" s="13" t="s">
        <v>460</v>
      </c>
      <c r="B95" s="13">
        <v>453</v>
      </c>
      <c r="C95" s="13" t="s">
        <v>52</v>
      </c>
      <c r="D95" s="121"/>
      <c r="E95" s="121">
        <v>24717</v>
      </c>
      <c r="F95" s="121"/>
      <c r="G95" s="121">
        <f t="shared" si="2"/>
        <v>24717</v>
      </c>
      <c r="H95" s="121">
        <v>0</v>
      </c>
      <c r="I95" s="121">
        <f t="shared" si="4"/>
        <v>24717</v>
      </c>
    </row>
    <row r="96" spans="1:9" ht="12.75">
      <c r="A96" s="13">
        <v>46</v>
      </c>
      <c r="B96" s="15">
        <v>454001</v>
      </c>
      <c r="C96" s="13" t="s">
        <v>53</v>
      </c>
      <c r="D96" s="121">
        <v>0</v>
      </c>
      <c r="E96" s="121">
        <v>344145</v>
      </c>
      <c r="F96" s="121"/>
      <c r="G96" s="121">
        <f t="shared" si="2"/>
        <v>344145</v>
      </c>
      <c r="H96" s="121">
        <v>0</v>
      </c>
      <c r="I96" s="121">
        <f t="shared" si="4"/>
        <v>344145</v>
      </c>
    </row>
    <row r="97" spans="1:9" ht="12.75">
      <c r="A97" s="13">
        <v>41</v>
      </c>
      <c r="B97" s="15">
        <v>454002</v>
      </c>
      <c r="C97" s="13" t="s">
        <v>54</v>
      </c>
      <c r="D97" s="121">
        <v>0</v>
      </c>
      <c r="E97" s="121">
        <v>0</v>
      </c>
      <c r="F97" s="121"/>
      <c r="G97" s="121">
        <f t="shared" si="2"/>
        <v>0</v>
      </c>
      <c r="H97" s="121">
        <v>0</v>
      </c>
      <c r="I97" s="121">
        <f t="shared" si="4"/>
        <v>0</v>
      </c>
    </row>
    <row r="98" spans="1:9" ht="12.75">
      <c r="A98" s="13">
        <v>52</v>
      </c>
      <c r="B98" s="15">
        <v>513002</v>
      </c>
      <c r="C98" s="13" t="s">
        <v>391</v>
      </c>
      <c r="D98" s="121">
        <v>340000</v>
      </c>
      <c r="E98" s="121">
        <v>340000</v>
      </c>
      <c r="F98" s="121"/>
      <c r="G98" s="121">
        <f t="shared" si="2"/>
        <v>340000</v>
      </c>
      <c r="H98" s="121">
        <v>0</v>
      </c>
      <c r="I98" s="121">
        <f t="shared" si="4"/>
        <v>340000</v>
      </c>
    </row>
    <row r="99" spans="1:3" ht="12.75">
      <c r="A99" s="43"/>
      <c r="B99" s="26"/>
      <c r="C99" s="26"/>
    </row>
    <row r="100" spans="1:3" ht="12.75">
      <c r="A100" s="26"/>
      <c r="B100" s="26"/>
      <c r="C100" s="26"/>
    </row>
    <row r="101" spans="1:3" ht="12.75">
      <c r="A101" s="26"/>
      <c r="B101" s="2"/>
      <c r="C101" s="2"/>
    </row>
    <row r="102" spans="1:9" ht="12.75">
      <c r="A102" s="2"/>
      <c r="B102" s="18"/>
      <c r="C102" s="18"/>
      <c r="D102" s="4" t="s">
        <v>328</v>
      </c>
      <c r="E102" s="4"/>
      <c r="F102" s="4"/>
      <c r="G102" s="4"/>
      <c r="H102" s="4"/>
      <c r="I102" s="4" t="s">
        <v>328</v>
      </c>
    </row>
    <row r="103" spans="2:9" ht="12.75">
      <c r="B103" s="18"/>
      <c r="C103" s="88" t="s">
        <v>321</v>
      </c>
      <c r="D103" s="183" t="s">
        <v>466</v>
      </c>
      <c r="E103" s="183" t="s">
        <v>484</v>
      </c>
      <c r="F103" s="183" t="s">
        <v>484</v>
      </c>
      <c r="G103" s="183" t="s">
        <v>489</v>
      </c>
      <c r="H103" s="183" t="s">
        <v>485</v>
      </c>
      <c r="I103" s="183" t="s">
        <v>478</v>
      </c>
    </row>
    <row r="104" spans="2:9" ht="12.75">
      <c r="B104" s="18"/>
      <c r="C104" s="21"/>
      <c r="D104" s="115">
        <v>2016</v>
      </c>
      <c r="E104" s="115" t="s">
        <v>477</v>
      </c>
      <c r="F104" s="115" t="s">
        <v>477</v>
      </c>
      <c r="G104" s="115" t="s">
        <v>492</v>
      </c>
      <c r="H104" s="115" t="s">
        <v>477</v>
      </c>
      <c r="I104" s="115" t="s">
        <v>479</v>
      </c>
    </row>
    <row r="105" spans="2:10" ht="12.75">
      <c r="B105" s="18"/>
      <c r="C105" s="87" t="s">
        <v>55</v>
      </c>
      <c r="D105" s="81">
        <f>D69</f>
        <v>5885096</v>
      </c>
      <c r="E105" s="81">
        <f>E69</f>
        <v>5917394</v>
      </c>
      <c r="F105" s="81">
        <f>F69</f>
        <v>216472</v>
      </c>
      <c r="G105" s="81">
        <f t="shared" si="2"/>
        <v>6133866</v>
      </c>
      <c r="H105" s="81">
        <f>H69</f>
        <v>41829</v>
      </c>
      <c r="I105" s="81">
        <f>G105+H105</f>
        <v>6175695</v>
      </c>
      <c r="J105" s="188"/>
    </row>
    <row r="106" spans="2:9" ht="12.75">
      <c r="B106" s="18"/>
      <c r="C106" s="22" t="s">
        <v>44</v>
      </c>
      <c r="D106" s="81">
        <f>D87</f>
        <v>35000</v>
      </c>
      <c r="E106" s="81">
        <f>E87</f>
        <v>35000</v>
      </c>
      <c r="F106" s="81"/>
      <c r="G106" s="81">
        <f t="shared" si="2"/>
        <v>35000</v>
      </c>
      <c r="H106" s="81">
        <f>H87</f>
        <v>50000</v>
      </c>
      <c r="I106" s="81">
        <f>G106+H106</f>
        <v>85000</v>
      </c>
    </row>
    <row r="107" spans="2:9" ht="12.75">
      <c r="B107" s="18"/>
      <c r="C107" s="22" t="s">
        <v>56</v>
      </c>
      <c r="D107" s="81">
        <f>D93</f>
        <v>710000</v>
      </c>
      <c r="E107" s="81">
        <f>E93</f>
        <v>1078862</v>
      </c>
      <c r="F107" s="81"/>
      <c r="G107" s="81">
        <f t="shared" si="2"/>
        <v>1078862</v>
      </c>
      <c r="H107" s="81">
        <f>H93</f>
        <v>0</v>
      </c>
      <c r="I107" s="81">
        <f>G107+H107</f>
        <v>1078862</v>
      </c>
    </row>
    <row r="108" spans="2:9" ht="12.75">
      <c r="B108" s="18"/>
      <c r="C108" s="22" t="s">
        <v>57</v>
      </c>
      <c r="D108" s="81">
        <v>181700</v>
      </c>
      <c r="E108" s="81">
        <v>181700</v>
      </c>
      <c r="F108" s="81"/>
      <c r="G108" s="81">
        <f t="shared" si="2"/>
        <v>181700</v>
      </c>
      <c r="H108" s="81">
        <v>0</v>
      </c>
      <c r="I108" s="81">
        <f>G108+H108</f>
        <v>181700</v>
      </c>
    </row>
    <row r="109" spans="2:9" ht="12.75">
      <c r="B109" s="18"/>
      <c r="C109" s="17" t="s">
        <v>58</v>
      </c>
      <c r="D109" s="81">
        <f>SUM(D105:D108)</f>
        <v>6811796</v>
      </c>
      <c r="E109" s="81">
        <f>SUM(E105:E108)</f>
        <v>7212956</v>
      </c>
      <c r="F109" s="81">
        <f>SUM(F105:F108)</f>
        <v>216472</v>
      </c>
      <c r="G109" s="81">
        <f t="shared" si="2"/>
        <v>7429428</v>
      </c>
      <c r="H109" s="81">
        <f>SUM(H105:H108)</f>
        <v>91829</v>
      </c>
      <c r="I109" s="81">
        <f>G109+H109</f>
        <v>7521257</v>
      </c>
    </row>
    <row r="110" spans="2:3" ht="12.75">
      <c r="B110" s="18"/>
      <c r="C110" s="18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</sheetData>
  <sheetProtection/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r:id="rId1"/>
  <headerFooter alignWithMargins="0">
    <oddFooter>&amp;CStrana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D646"/>
  <sheetViews>
    <sheetView zoomScaleSheetLayoutView="100" workbookViewId="0" topLeftCell="A373">
      <selection activeCell="E384" sqref="E384"/>
    </sheetView>
  </sheetViews>
  <sheetFormatPr defaultColWidth="9.140625" defaultRowHeight="12.75" outlineLevelRow="1"/>
  <cols>
    <col min="1" max="1" width="4.8515625" style="0" customWidth="1"/>
    <col min="2" max="2" width="8.8515625" style="0" customWidth="1"/>
    <col min="3" max="3" width="25.00390625" style="0" customWidth="1"/>
    <col min="4" max="5" width="12.8515625" style="131" customWidth="1"/>
    <col min="6" max="7" width="14.421875" style="131" customWidth="1"/>
    <col min="8" max="9" width="17.140625" style="131" customWidth="1"/>
    <col min="11" max="11" width="13.28125" style="0" bestFit="1" customWidth="1"/>
    <col min="12" max="12" width="11.57421875" style="0" bestFit="1" customWidth="1"/>
    <col min="15" max="15" width="10.57421875" style="0" bestFit="1" customWidth="1"/>
  </cols>
  <sheetData>
    <row r="1" spans="1:3" ht="15.75">
      <c r="A1" s="112" t="s">
        <v>474</v>
      </c>
      <c r="B1" s="113"/>
      <c r="C1" s="114"/>
    </row>
    <row r="2" spans="1:9" ht="18">
      <c r="A2" s="28"/>
      <c r="B2" s="28" t="s">
        <v>59</v>
      </c>
      <c r="C2" s="28"/>
      <c r="D2" s="145" t="s">
        <v>328</v>
      </c>
      <c r="E2" s="145"/>
      <c r="F2" s="145"/>
      <c r="G2" s="145"/>
      <c r="H2" s="145"/>
      <c r="I2" s="145" t="s">
        <v>328</v>
      </c>
    </row>
    <row r="3" spans="1:9" ht="12.75">
      <c r="A3" s="5"/>
      <c r="B3" s="29" t="s">
        <v>60</v>
      </c>
      <c r="C3" s="30"/>
      <c r="D3" s="185" t="s">
        <v>467</v>
      </c>
      <c r="E3" s="183" t="s">
        <v>484</v>
      </c>
      <c r="F3" s="183" t="s">
        <v>486</v>
      </c>
      <c r="G3" s="183" t="s">
        <v>489</v>
      </c>
      <c r="H3" s="183" t="s">
        <v>485</v>
      </c>
      <c r="I3" s="183" t="s">
        <v>478</v>
      </c>
    </row>
    <row r="4" spans="1:9" ht="12.75">
      <c r="A4" s="8"/>
      <c r="B4" s="31"/>
      <c r="C4" s="32"/>
      <c r="D4" s="186">
        <v>2016</v>
      </c>
      <c r="E4" s="115" t="s">
        <v>477</v>
      </c>
      <c r="F4" s="115" t="s">
        <v>487</v>
      </c>
      <c r="G4" s="115" t="s">
        <v>492</v>
      </c>
      <c r="H4" s="115" t="s">
        <v>477</v>
      </c>
      <c r="I4" s="115" t="s">
        <v>479</v>
      </c>
    </row>
    <row r="5" spans="1:9" ht="12.75">
      <c r="A5" s="21" t="s">
        <v>61</v>
      </c>
      <c r="B5" s="6" t="s">
        <v>416</v>
      </c>
      <c r="C5" s="7" t="s">
        <v>62</v>
      </c>
      <c r="D5" s="167">
        <f>D6+D12+D21+D72</f>
        <v>1080202</v>
      </c>
      <c r="E5" s="167">
        <f>E6+E12+E21+E72</f>
        <v>1080702</v>
      </c>
      <c r="F5" s="167">
        <f>F6+F12+F21+F72</f>
        <v>0</v>
      </c>
      <c r="G5" s="167">
        <f>E5+F5</f>
        <v>1080702</v>
      </c>
      <c r="H5" s="167">
        <f>H6+H12+H21+H72</f>
        <v>3600</v>
      </c>
      <c r="I5" s="167">
        <f>G5+H5</f>
        <v>1084302</v>
      </c>
    </row>
    <row r="6" spans="1:9" ht="12.75">
      <c r="A6" s="13">
        <v>41</v>
      </c>
      <c r="B6" s="33">
        <v>610</v>
      </c>
      <c r="C6" s="12" t="s">
        <v>63</v>
      </c>
      <c r="D6" s="123">
        <f>SUM(D7:D11)</f>
        <v>547495</v>
      </c>
      <c r="E6" s="123">
        <f>SUM(E7:E11)</f>
        <v>547495</v>
      </c>
      <c r="F6" s="123">
        <f>SUM(F7:F11)</f>
        <v>0</v>
      </c>
      <c r="G6" s="123">
        <f>E6+F6</f>
        <v>547495</v>
      </c>
      <c r="H6" s="123">
        <f>SUM(H7:H11)</f>
        <v>0</v>
      </c>
      <c r="I6" s="123">
        <f aca="true" t="shared" si="0" ref="I6:I69">G6+H6</f>
        <v>547495</v>
      </c>
    </row>
    <row r="7" spans="1:9" ht="11.25" customHeight="1" outlineLevel="1">
      <c r="A7" s="13">
        <v>41</v>
      </c>
      <c r="B7" s="36">
        <v>611</v>
      </c>
      <c r="C7" s="13" t="s">
        <v>64</v>
      </c>
      <c r="D7" s="121">
        <v>359495</v>
      </c>
      <c r="E7" s="121">
        <v>359495</v>
      </c>
      <c r="F7" s="121"/>
      <c r="G7" s="121">
        <f aca="true" t="shared" si="1" ref="G7:G66">E7+F7</f>
        <v>359495</v>
      </c>
      <c r="H7" s="121"/>
      <c r="I7" s="121">
        <f t="shared" si="0"/>
        <v>359495</v>
      </c>
    </row>
    <row r="8" spans="1:9" ht="12.75" outlineLevel="1">
      <c r="A8" s="13">
        <v>41</v>
      </c>
      <c r="B8" s="36">
        <v>611</v>
      </c>
      <c r="C8" s="13" t="s">
        <v>428</v>
      </c>
      <c r="D8" s="121"/>
      <c r="E8" s="121"/>
      <c r="F8" s="121"/>
      <c r="G8" s="121">
        <f t="shared" si="1"/>
        <v>0</v>
      </c>
      <c r="H8" s="121"/>
      <c r="I8" s="121">
        <f t="shared" si="0"/>
        <v>0</v>
      </c>
    </row>
    <row r="9" spans="1:9" ht="12.75" outlineLevel="1">
      <c r="A9" s="13">
        <v>41</v>
      </c>
      <c r="B9" s="36">
        <v>612</v>
      </c>
      <c r="C9" s="13" t="s">
        <v>66</v>
      </c>
      <c r="D9" s="121">
        <v>58000</v>
      </c>
      <c r="E9" s="121">
        <v>58000</v>
      </c>
      <c r="F9" s="121"/>
      <c r="G9" s="121">
        <f t="shared" si="1"/>
        <v>58000</v>
      </c>
      <c r="H9" s="121"/>
      <c r="I9" s="121">
        <f t="shared" si="0"/>
        <v>58000</v>
      </c>
    </row>
    <row r="10" spans="1:9" ht="12.75" outlineLevel="1">
      <c r="A10" s="13">
        <v>41</v>
      </c>
      <c r="B10" s="36">
        <v>614</v>
      </c>
      <c r="C10" s="13" t="s">
        <v>67</v>
      </c>
      <c r="D10" s="121">
        <v>90000</v>
      </c>
      <c r="E10" s="121">
        <v>90000</v>
      </c>
      <c r="F10" s="121"/>
      <c r="G10" s="121">
        <f t="shared" si="1"/>
        <v>90000</v>
      </c>
      <c r="H10" s="121"/>
      <c r="I10" s="121">
        <f t="shared" si="0"/>
        <v>90000</v>
      </c>
    </row>
    <row r="11" spans="1:9" ht="12.75" outlineLevel="1">
      <c r="A11" s="13">
        <v>41</v>
      </c>
      <c r="B11" s="36">
        <v>615</v>
      </c>
      <c r="C11" s="13" t="s">
        <v>68</v>
      </c>
      <c r="D11" s="121">
        <v>40000</v>
      </c>
      <c r="E11" s="121">
        <v>40000</v>
      </c>
      <c r="F11" s="121"/>
      <c r="G11" s="121">
        <f t="shared" si="1"/>
        <v>40000</v>
      </c>
      <c r="H11" s="121"/>
      <c r="I11" s="121">
        <f t="shared" si="0"/>
        <v>40000</v>
      </c>
    </row>
    <row r="12" spans="1:9" ht="12.75">
      <c r="A12" s="13">
        <v>41</v>
      </c>
      <c r="B12" s="33">
        <v>620</v>
      </c>
      <c r="C12" s="12" t="s">
        <v>69</v>
      </c>
      <c r="D12" s="123">
        <f>SUM(D13:D19)</f>
        <v>191009</v>
      </c>
      <c r="E12" s="123">
        <f>SUM(E13:E19)</f>
        <v>191009</v>
      </c>
      <c r="F12" s="123">
        <f>SUM(F13:F19)</f>
        <v>0</v>
      </c>
      <c r="G12" s="123">
        <f t="shared" si="1"/>
        <v>191009</v>
      </c>
      <c r="H12" s="123">
        <f>SUM(H13:H19)</f>
        <v>0</v>
      </c>
      <c r="I12" s="123">
        <f t="shared" si="0"/>
        <v>191009</v>
      </c>
    </row>
    <row r="13" spans="1:236" ht="12.75" outlineLevel="1">
      <c r="A13" s="13">
        <v>41</v>
      </c>
      <c r="B13" s="36" t="s">
        <v>70</v>
      </c>
      <c r="C13" s="13" t="s">
        <v>71</v>
      </c>
      <c r="D13" s="121">
        <v>54750</v>
      </c>
      <c r="E13" s="121">
        <v>54750</v>
      </c>
      <c r="F13" s="121"/>
      <c r="G13" s="121">
        <f t="shared" si="1"/>
        <v>54750</v>
      </c>
      <c r="H13" s="121"/>
      <c r="I13" s="121">
        <f t="shared" si="0"/>
        <v>54750</v>
      </c>
      <c r="IB13">
        <f aca="true" t="shared" si="2" ref="IB13:IB20">SUM(A13:IA13)</f>
        <v>219041</v>
      </c>
    </row>
    <row r="14" spans="1:236" ht="12.75" outlineLevel="1">
      <c r="A14" s="13">
        <v>41</v>
      </c>
      <c r="B14" s="36">
        <v>625001</v>
      </c>
      <c r="C14" s="13" t="s">
        <v>72</v>
      </c>
      <c r="D14" s="121">
        <v>7664</v>
      </c>
      <c r="E14" s="121">
        <v>7664</v>
      </c>
      <c r="F14" s="121"/>
      <c r="G14" s="121">
        <f t="shared" si="1"/>
        <v>7664</v>
      </c>
      <c r="H14" s="121"/>
      <c r="I14" s="121">
        <f t="shared" si="0"/>
        <v>7664</v>
      </c>
      <c r="IB14">
        <f t="shared" si="2"/>
        <v>655698</v>
      </c>
    </row>
    <row r="15" spans="1:236" ht="12.75" outlineLevel="1">
      <c r="A15" s="13">
        <v>41</v>
      </c>
      <c r="B15" s="36">
        <v>625002</v>
      </c>
      <c r="C15" s="13" t="s">
        <v>73</v>
      </c>
      <c r="D15" s="121">
        <v>76309</v>
      </c>
      <c r="E15" s="121">
        <v>76309</v>
      </c>
      <c r="F15" s="121"/>
      <c r="G15" s="121">
        <f t="shared" si="1"/>
        <v>76309</v>
      </c>
      <c r="H15" s="121"/>
      <c r="I15" s="121">
        <f t="shared" si="0"/>
        <v>76309</v>
      </c>
      <c r="IB15">
        <f t="shared" si="2"/>
        <v>930279</v>
      </c>
    </row>
    <row r="16" spans="1:236" ht="12.75" outlineLevel="1">
      <c r="A16" s="13">
        <v>41</v>
      </c>
      <c r="B16" s="36">
        <v>625003</v>
      </c>
      <c r="C16" s="13" t="s">
        <v>74</v>
      </c>
      <c r="D16" s="121">
        <v>4380</v>
      </c>
      <c r="E16" s="121">
        <v>4380</v>
      </c>
      <c r="F16" s="121"/>
      <c r="G16" s="121">
        <f t="shared" si="1"/>
        <v>4380</v>
      </c>
      <c r="H16" s="121"/>
      <c r="I16" s="121">
        <f t="shared" si="0"/>
        <v>4380</v>
      </c>
      <c r="IB16">
        <f t="shared" si="2"/>
        <v>642564</v>
      </c>
    </row>
    <row r="17" spans="1:236" ht="12.75" outlineLevel="1">
      <c r="A17" s="13">
        <v>41</v>
      </c>
      <c r="B17" s="36">
        <v>625004</v>
      </c>
      <c r="C17" s="13" t="s">
        <v>75</v>
      </c>
      <c r="D17" s="121">
        <v>16425</v>
      </c>
      <c r="E17" s="121">
        <v>16425</v>
      </c>
      <c r="F17" s="121"/>
      <c r="G17" s="121">
        <f t="shared" si="1"/>
        <v>16425</v>
      </c>
      <c r="H17" s="121"/>
      <c r="I17" s="121">
        <f t="shared" si="0"/>
        <v>16425</v>
      </c>
      <c r="IB17">
        <f t="shared" si="2"/>
        <v>690745</v>
      </c>
    </row>
    <row r="18" spans="1:236" ht="12.75" outlineLevel="1">
      <c r="A18" s="13">
        <v>41</v>
      </c>
      <c r="B18" s="36">
        <v>625005</v>
      </c>
      <c r="C18" s="13" t="s">
        <v>76</v>
      </c>
      <c r="D18" s="121">
        <v>5475</v>
      </c>
      <c r="E18" s="121">
        <v>5475</v>
      </c>
      <c r="F18" s="121"/>
      <c r="G18" s="121">
        <f t="shared" si="1"/>
        <v>5475</v>
      </c>
      <c r="H18" s="121"/>
      <c r="I18" s="121">
        <f t="shared" si="0"/>
        <v>5475</v>
      </c>
      <c r="IB18">
        <f t="shared" si="2"/>
        <v>646946</v>
      </c>
    </row>
    <row r="19" spans="1:236" ht="12.75" outlineLevel="1">
      <c r="A19" s="13">
        <v>41</v>
      </c>
      <c r="B19" s="36">
        <v>625007</v>
      </c>
      <c r="C19" s="13" t="s">
        <v>77</v>
      </c>
      <c r="D19" s="121">
        <v>26006</v>
      </c>
      <c r="E19" s="121">
        <v>26006</v>
      </c>
      <c r="F19" s="121"/>
      <c r="G19" s="121">
        <f t="shared" si="1"/>
        <v>26006</v>
      </c>
      <c r="H19" s="121"/>
      <c r="I19" s="121">
        <f t="shared" si="0"/>
        <v>26006</v>
      </c>
      <c r="IB19">
        <f t="shared" si="2"/>
        <v>729072</v>
      </c>
    </row>
    <row r="20" spans="1:236" ht="12.75" outlineLevel="1">
      <c r="A20" s="13">
        <v>41</v>
      </c>
      <c r="B20" s="36">
        <v>627</v>
      </c>
      <c r="C20" s="13" t="s">
        <v>78</v>
      </c>
      <c r="D20" s="146"/>
      <c r="E20" s="146"/>
      <c r="F20" s="146"/>
      <c r="G20" s="146">
        <f t="shared" si="1"/>
        <v>0</v>
      </c>
      <c r="H20" s="146"/>
      <c r="I20" s="146">
        <f t="shared" si="0"/>
        <v>0</v>
      </c>
      <c r="IB20">
        <f t="shared" si="2"/>
        <v>668</v>
      </c>
    </row>
    <row r="21" spans="1:9" ht="12.75">
      <c r="A21" s="17"/>
      <c r="B21" s="37">
        <v>630</v>
      </c>
      <c r="C21" s="17" t="s">
        <v>79</v>
      </c>
      <c r="D21" s="103">
        <f>D22+D25+D31+D38+D43+D44+D50+D52</f>
        <v>341698</v>
      </c>
      <c r="E21" s="103">
        <f>E22+E25+E31+E38+E43+E44+E50+E52</f>
        <v>342198</v>
      </c>
      <c r="F21" s="103">
        <f>F22+F25+F31+F38+F43+F44+F50+F52</f>
        <v>0</v>
      </c>
      <c r="G21" s="103">
        <f t="shared" si="1"/>
        <v>342198</v>
      </c>
      <c r="H21" s="103">
        <f>H22+H25+H31+H38+H43+H44+H50+H52</f>
        <v>3600</v>
      </c>
      <c r="I21" s="103">
        <f t="shared" si="0"/>
        <v>345798</v>
      </c>
    </row>
    <row r="22" spans="1:9" ht="12.75">
      <c r="A22" s="12">
        <v>41</v>
      </c>
      <c r="B22" s="33">
        <v>631</v>
      </c>
      <c r="C22" s="12" t="s">
        <v>80</v>
      </c>
      <c r="D22" s="123">
        <f>SUM(D23:D24)</f>
        <v>5000</v>
      </c>
      <c r="E22" s="123">
        <f>SUM(E23:E24)</f>
        <v>5000</v>
      </c>
      <c r="F22" s="123">
        <f>SUM(F23:F24)</f>
        <v>0</v>
      </c>
      <c r="G22" s="123">
        <f t="shared" si="1"/>
        <v>5000</v>
      </c>
      <c r="H22" s="123">
        <f>SUM(H23:H24)</f>
        <v>0</v>
      </c>
      <c r="I22" s="123">
        <f t="shared" si="0"/>
        <v>5000</v>
      </c>
    </row>
    <row r="23" spans="1:9" ht="12.75" outlineLevel="1">
      <c r="A23" s="13">
        <v>41</v>
      </c>
      <c r="B23" s="36">
        <v>631001</v>
      </c>
      <c r="C23" s="13" t="s">
        <v>81</v>
      </c>
      <c r="D23" s="121">
        <v>1000</v>
      </c>
      <c r="E23" s="121">
        <v>1000</v>
      </c>
      <c r="F23" s="121"/>
      <c r="G23" s="121">
        <f t="shared" si="1"/>
        <v>1000</v>
      </c>
      <c r="H23" s="121"/>
      <c r="I23" s="121">
        <f t="shared" si="0"/>
        <v>1000</v>
      </c>
    </row>
    <row r="24" spans="1:9" ht="12.75" outlineLevel="1">
      <c r="A24" s="13">
        <v>41</v>
      </c>
      <c r="B24" s="36">
        <v>631002</v>
      </c>
      <c r="C24" s="13" t="s">
        <v>82</v>
      </c>
      <c r="D24" s="121">
        <v>4000</v>
      </c>
      <c r="E24" s="121">
        <v>4000</v>
      </c>
      <c r="F24" s="121"/>
      <c r="G24" s="121">
        <f t="shared" si="1"/>
        <v>4000</v>
      </c>
      <c r="H24" s="121"/>
      <c r="I24" s="121">
        <f t="shared" si="0"/>
        <v>4000</v>
      </c>
    </row>
    <row r="25" spans="1:9" ht="12.75">
      <c r="A25" s="12">
        <v>41</v>
      </c>
      <c r="B25" s="33">
        <v>632</v>
      </c>
      <c r="C25" s="12" t="s">
        <v>83</v>
      </c>
      <c r="D25" s="123">
        <f>SUM(D26:D30)</f>
        <v>61450</v>
      </c>
      <c r="E25" s="123">
        <f>SUM(E26:E30)</f>
        <v>61450</v>
      </c>
      <c r="F25" s="123">
        <f>SUM(F26:F30)</f>
        <v>0</v>
      </c>
      <c r="G25" s="123">
        <f t="shared" si="1"/>
        <v>61450</v>
      </c>
      <c r="H25" s="123">
        <f>SUM(H26:H30)</f>
        <v>0</v>
      </c>
      <c r="I25" s="123">
        <f t="shared" si="0"/>
        <v>61450</v>
      </c>
    </row>
    <row r="26" spans="1:9" ht="12.75" outlineLevel="1">
      <c r="A26" s="13">
        <v>41</v>
      </c>
      <c r="B26" s="36">
        <v>632001</v>
      </c>
      <c r="C26" s="13" t="s">
        <v>84</v>
      </c>
      <c r="D26" s="121">
        <v>6650</v>
      </c>
      <c r="E26" s="121">
        <v>6650</v>
      </c>
      <c r="F26" s="121"/>
      <c r="G26" s="121">
        <f t="shared" si="1"/>
        <v>6650</v>
      </c>
      <c r="H26" s="121"/>
      <c r="I26" s="121">
        <f t="shared" si="0"/>
        <v>6650</v>
      </c>
    </row>
    <row r="27" spans="1:9" ht="12.75" outlineLevel="1">
      <c r="A27" s="13">
        <v>41</v>
      </c>
      <c r="B27" s="36">
        <v>632001</v>
      </c>
      <c r="C27" s="13" t="s">
        <v>85</v>
      </c>
      <c r="D27" s="121">
        <v>7000</v>
      </c>
      <c r="E27" s="121">
        <v>7000</v>
      </c>
      <c r="F27" s="121"/>
      <c r="G27" s="121">
        <f t="shared" si="1"/>
        <v>7000</v>
      </c>
      <c r="H27" s="121"/>
      <c r="I27" s="121">
        <f t="shared" si="0"/>
        <v>7000</v>
      </c>
    </row>
    <row r="28" spans="1:9" ht="12.75" outlineLevel="1">
      <c r="A28" s="13"/>
      <c r="B28" s="36">
        <v>632004</v>
      </c>
      <c r="C28" s="13" t="s">
        <v>433</v>
      </c>
      <c r="D28" s="121">
        <v>8000</v>
      </c>
      <c r="E28" s="121">
        <v>8000</v>
      </c>
      <c r="F28" s="121"/>
      <c r="G28" s="121">
        <f t="shared" si="1"/>
        <v>8000</v>
      </c>
      <c r="H28" s="121"/>
      <c r="I28" s="121">
        <f t="shared" si="0"/>
        <v>8000</v>
      </c>
    </row>
    <row r="29" spans="1:9" ht="12.75" outlineLevel="1">
      <c r="A29" s="13">
        <v>41</v>
      </c>
      <c r="B29" s="36">
        <v>632002</v>
      </c>
      <c r="C29" s="13" t="s">
        <v>86</v>
      </c>
      <c r="D29" s="121">
        <v>4800</v>
      </c>
      <c r="E29" s="121">
        <v>4800</v>
      </c>
      <c r="F29" s="121"/>
      <c r="G29" s="121">
        <f t="shared" si="1"/>
        <v>4800</v>
      </c>
      <c r="H29" s="121"/>
      <c r="I29" s="121">
        <f t="shared" si="0"/>
        <v>4800</v>
      </c>
    </row>
    <row r="30" spans="1:9" ht="12.75" outlineLevel="1">
      <c r="A30" s="13">
        <v>41</v>
      </c>
      <c r="B30" s="36">
        <v>632003</v>
      </c>
      <c r="C30" s="13" t="s">
        <v>87</v>
      </c>
      <c r="D30" s="121">
        <v>35000</v>
      </c>
      <c r="E30" s="121">
        <v>35000</v>
      </c>
      <c r="F30" s="121"/>
      <c r="G30" s="121">
        <f t="shared" si="1"/>
        <v>35000</v>
      </c>
      <c r="H30" s="121"/>
      <c r="I30" s="121">
        <f t="shared" si="0"/>
        <v>35000</v>
      </c>
    </row>
    <row r="31" spans="1:9" ht="12.75">
      <c r="A31" s="12">
        <v>41</v>
      </c>
      <c r="B31" s="33">
        <v>633</v>
      </c>
      <c r="C31" s="12" t="s">
        <v>88</v>
      </c>
      <c r="D31" s="123">
        <f>SUM(D32:D37)</f>
        <v>59500</v>
      </c>
      <c r="E31" s="123">
        <f>SUM(E32:E37)</f>
        <v>59500</v>
      </c>
      <c r="F31" s="123">
        <f>SUM(F32:F37)</f>
        <v>0</v>
      </c>
      <c r="G31" s="123">
        <f t="shared" si="1"/>
        <v>59500</v>
      </c>
      <c r="H31" s="123">
        <f>SUM(H32:H37)</f>
        <v>0</v>
      </c>
      <c r="I31" s="123">
        <f t="shared" si="0"/>
        <v>59500</v>
      </c>
    </row>
    <row r="32" spans="1:9" ht="12.75">
      <c r="A32" s="13">
        <v>41</v>
      </c>
      <c r="B32" s="36">
        <v>633001</v>
      </c>
      <c r="C32" s="13" t="s">
        <v>89</v>
      </c>
      <c r="D32" s="121">
        <v>8000</v>
      </c>
      <c r="E32" s="121">
        <v>8000</v>
      </c>
      <c r="F32" s="121"/>
      <c r="G32" s="121">
        <f t="shared" si="1"/>
        <v>8000</v>
      </c>
      <c r="H32" s="121"/>
      <c r="I32" s="121">
        <f t="shared" si="0"/>
        <v>8000</v>
      </c>
    </row>
    <row r="33" spans="1:9" ht="12.75">
      <c r="A33" s="13">
        <v>41</v>
      </c>
      <c r="B33" s="36">
        <v>633002</v>
      </c>
      <c r="C33" s="13" t="s">
        <v>90</v>
      </c>
      <c r="D33" s="121">
        <v>9000</v>
      </c>
      <c r="E33" s="121">
        <v>9000</v>
      </c>
      <c r="F33" s="121"/>
      <c r="G33" s="121">
        <f t="shared" si="1"/>
        <v>9000</v>
      </c>
      <c r="H33" s="121"/>
      <c r="I33" s="121">
        <f t="shared" si="0"/>
        <v>9000</v>
      </c>
    </row>
    <row r="34" spans="1:9" ht="12.75">
      <c r="A34" s="13">
        <v>41</v>
      </c>
      <c r="B34" s="36">
        <v>633006</v>
      </c>
      <c r="C34" s="13" t="s">
        <v>91</v>
      </c>
      <c r="D34" s="121">
        <v>25000</v>
      </c>
      <c r="E34" s="121">
        <v>25000</v>
      </c>
      <c r="F34" s="121"/>
      <c r="G34" s="121">
        <f t="shared" si="1"/>
        <v>25000</v>
      </c>
      <c r="H34" s="121"/>
      <c r="I34" s="121">
        <f t="shared" si="0"/>
        <v>25000</v>
      </c>
    </row>
    <row r="35" spans="1:9" ht="12.75">
      <c r="A35" s="13">
        <v>41</v>
      </c>
      <c r="B35" s="36">
        <v>633009</v>
      </c>
      <c r="C35" s="13" t="s">
        <v>92</v>
      </c>
      <c r="D35" s="121">
        <v>3000</v>
      </c>
      <c r="E35" s="121">
        <v>3000</v>
      </c>
      <c r="F35" s="121"/>
      <c r="G35" s="121">
        <f t="shared" si="1"/>
        <v>3000</v>
      </c>
      <c r="H35" s="121"/>
      <c r="I35" s="121">
        <f t="shared" si="0"/>
        <v>3000</v>
      </c>
    </row>
    <row r="36" spans="1:9" ht="12.75">
      <c r="A36" s="13">
        <v>41</v>
      </c>
      <c r="B36" s="36">
        <v>633013</v>
      </c>
      <c r="C36" s="13" t="s">
        <v>93</v>
      </c>
      <c r="D36" s="121">
        <v>8000</v>
      </c>
      <c r="E36" s="121">
        <v>8000</v>
      </c>
      <c r="F36" s="121"/>
      <c r="G36" s="121">
        <f t="shared" si="1"/>
        <v>8000</v>
      </c>
      <c r="H36" s="121"/>
      <c r="I36" s="121">
        <f t="shared" si="0"/>
        <v>8000</v>
      </c>
    </row>
    <row r="37" spans="1:9" ht="12.75">
      <c r="A37" s="13">
        <v>41</v>
      </c>
      <c r="B37" s="36">
        <v>633016</v>
      </c>
      <c r="C37" s="13" t="s">
        <v>94</v>
      </c>
      <c r="D37" s="121">
        <v>6500</v>
      </c>
      <c r="E37" s="121">
        <v>6500</v>
      </c>
      <c r="F37" s="121"/>
      <c r="G37" s="121">
        <f t="shared" si="1"/>
        <v>6500</v>
      </c>
      <c r="H37" s="121"/>
      <c r="I37" s="121">
        <f t="shared" si="0"/>
        <v>6500</v>
      </c>
    </row>
    <row r="38" spans="1:9" ht="12.75">
      <c r="A38" s="12">
        <v>41</v>
      </c>
      <c r="B38" s="33">
        <v>634</v>
      </c>
      <c r="C38" s="12" t="s">
        <v>95</v>
      </c>
      <c r="D38" s="123">
        <f>SUM(D39:D42)</f>
        <v>11500</v>
      </c>
      <c r="E38" s="123">
        <f>SUM(E39:E42)</f>
        <v>11500</v>
      </c>
      <c r="F38" s="123">
        <f>SUM(F39:F42)</f>
        <v>0</v>
      </c>
      <c r="G38" s="123">
        <f t="shared" si="1"/>
        <v>11500</v>
      </c>
      <c r="H38" s="123">
        <f>SUM(H39:H42)</f>
        <v>0</v>
      </c>
      <c r="I38" s="123">
        <f t="shared" si="0"/>
        <v>11500</v>
      </c>
    </row>
    <row r="39" spans="1:9" ht="12.75" outlineLevel="1">
      <c r="A39" s="13">
        <v>41</v>
      </c>
      <c r="B39" s="36">
        <v>634001</v>
      </c>
      <c r="C39" s="13" t="s">
        <v>96</v>
      </c>
      <c r="D39" s="121">
        <v>5700</v>
      </c>
      <c r="E39" s="121">
        <v>5700</v>
      </c>
      <c r="F39" s="121">
        <v>0</v>
      </c>
      <c r="G39" s="121">
        <f t="shared" si="1"/>
        <v>5700</v>
      </c>
      <c r="H39" s="121">
        <v>0</v>
      </c>
      <c r="I39" s="121">
        <f t="shared" si="0"/>
        <v>5700</v>
      </c>
    </row>
    <row r="40" spans="1:9" ht="12.75" outlineLevel="1">
      <c r="A40" s="13">
        <v>41</v>
      </c>
      <c r="B40" s="36">
        <v>634002</v>
      </c>
      <c r="C40" s="13" t="s">
        <v>97</v>
      </c>
      <c r="D40" s="121">
        <v>5000</v>
      </c>
      <c r="E40" s="121">
        <v>5000</v>
      </c>
      <c r="F40" s="121">
        <v>0</v>
      </c>
      <c r="G40" s="121">
        <f t="shared" si="1"/>
        <v>5000</v>
      </c>
      <c r="H40" s="121">
        <v>0</v>
      </c>
      <c r="I40" s="121">
        <f t="shared" si="0"/>
        <v>5000</v>
      </c>
    </row>
    <row r="41" spans="1:9" ht="12.75" outlineLevel="1">
      <c r="A41" s="13">
        <v>41</v>
      </c>
      <c r="B41" s="36">
        <v>634005</v>
      </c>
      <c r="C41" s="13" t="s">
        <v>98</v>
      </c>
      <c r="D41" s="121">
        <v>300</v>
      </c>
      <c r="E41" s="121">
        <v>300</v>
      </c>
      <c r="F41" s="121">
        <v>0</v>
      </c>
      <c r="G41" s="121">
        <f t="shared" si="1"/>
        <v>300</v>
      </c>
      <c r="H41" s="121">
        <v>0</v>
      </c>
      <c r="I41" s="121">
        <f t="shared" si="0"/>
        <v>300</v>
      </c>
    </row>
    <row r="42" spans="1:9" ht="12.75" outlineLevel="1">
      <c r="A42" s="13">
        <v>41</v>
      </c>
      <c r="B42" s="36">
        <v>634004</v>
      </c>
      <c r="C42" s="13" t="s">
        <v>99</v>
      </c>
      <c r="D42" s="121">
        <v>500</v>
      </c>
      <c r="E42" s="121">
        <v>500</v>
      </c>
      <c r="F42" s="121">
        <v>0</v>
      </c>
      <c r="G42" s="121">
        <f t="shared" si="1"/>
        <v>500</v>
      </c>
      <c r="H42" s="121">
        <v>0</v>
      </c>
      <c r="I42" s="121">
        <f t="shared" si="0"/>
        <v>500</v>
      </c>
    </row>
    <row r="43" spans="1:9" ht="12.75">
      <c r="A43" s="13">
        <v>41</v>
      </c>
      <c r="B43" s="33">
        <v>634003</v>
      </c>
      <c r="C43" s="12" t="s">
        <v>100</v>
      </c>
      <c r="D43" s="123">
        <v>2100</v>
      </c>
      <c r="E43" s="123">
        <v>2100</v>
      </c>
      <c r="F43" s="123"/>
      <c r="G43" s="123">
        <f t="shared" si="1"/>
        <v>2100</v>
      </c>
      <c r="H43" s="123"/>
      <c r="I43" s="123">
        <f t="shared" si="0"/>
        <v>2100</v>
      </c>
    </row>
    <row r="44" spans="1:9" ht="12.75">
      <c r="A44" s="12">
        <v>41</v>
      </c>
      <c r="B44" s="33">
        <v>635</v>
      </c>
      <c r="C44" s="12" t="s">
        <v>101</v>
      </c>
      <c r="D44" s="123">
        <f>SUM(D45:D49)</f>
        <v>35000</v>
      </c>
      <c r="E44" s="123">
        <f>SUM(E45:E49)</f>
        <v>35000</v>
      </c>
      <c r="F44" s="123">
        <f>SUM(F45:F49)</f>
        <v>0</v>
      </c>
      <c r="G44" s="123">
        <f t="shared" si="1"/>
        <v>35000</v>
      </c>
      <c r="H44" s="123">
        <f>SUM(H45:H49)</f>
        <v>0</v>
      </c>
      <c r="I44" s="123">
        <f t="shared" si="0"/>
        <v>35000</v>
      </c>
    </row>
    <row r="45" spans="1:9" ht="12.75" outlineLevel="1">
      <c r="A45" s="13">
        <v>41</v>
      </c>
      <c r="B45" s="36">
        <v>635001</v>
      </c>
      <c r="C45" s="13" t="s">
        <v>102</v>
      </c>
      <c r="D45" s="121">
        <v>2000</v>
      </c>
      <c r="E45" s="121">
        <v>2000</v>
      </c>
      <c r="F45" s="121">
        <v>0</v>
      </c>
      <c r="G45" s="121">
        <f t="shared" si="1"/>
        <v>2000</v>
      </c>
      <c r="H45" s="121">
        <v>0</v>
      </c>
      <c r="I45" s="121">
        <f t="shared" si="0"/>
        <v>2000</v>
      </c>
    </row>
    <row r="46" spans="1:9" ht="12.75" outlineLevel="1">
      <c r="A46" s="13">
        <v>41</v>
      </c>
      <c r="B46" s="36">
        <v>635002</v>
      </c>
      <c r="C46" s="13" t="s">
        <v>103</v>
      </c>
      <c r="D46" s="121">
        <v>1000</v>
      </c>
      <c r="E46" s="121">
        <v>1000</v>
      </c>
      <c r="F46" s="121">
        <v>0</v>
      </c>
      <c r="G46" s="121">
        <f t="shared" si="1"/>
        <v>1000</v>
      </c>
      <c r="H46" s="121">
        <v>0</v>
      </c>
      <c r="I46" s="121">
        <f t="shared" si="0"/>
        <v>1000</v>
      </c>
    </row>
    <row r="47" spans="1:9" ht="12.75" outlineLevel="1">
      <c r="A47" s="13">
        <v>41</v>
      </c>
      <c r="B47" s="36">
        <v>635004</v>
      </c>
      <c r="C47" s="13" t="s">
        <v>104</v>
      </c>
      <c r="D47" s="121">
        <v>2000</v>
      </c>
      <c r="E47" s="121">
        <v>2000</v>
      </c>
      <c r="F47" s="121">
        <v>0</v>
      </c>
      <c r="G47" s="121">
        <f t="shared" si="1"/>
        <v>2000</v>
      </c>
      <c r="H47" s="121">
        <v>0</v>
      </c>
      <c r="I47" s="121">
        <f t="shared" si="0"/>
        <v>2000</v>
      </c>
    </row>
    <row r="48" spans="1:9" ht="12.75" outlineLevel="1">
      <c r="A48" s="13">
        <v>41</v>
      </c>
      <c r="B48" s="36">
        <v>635005</v>
      </c>
      <c r="C48" s="13" t="s">
        <v>305</v>
      </c>
      <c r="D48" s="121">
        <v>28000</v>
      </c>
      <c r="E48" s="121">
        <v>28000</v>
      </c>
      <c r="F48" s="121">
        <v>0</v>
      </c>
      <c r="G48" s="121">
        <f t="shared" si="1"/>
        <v>28000</v>
      </c>
      <c r="H48" s="121">
        <v>0</v>
      </c>
      <c r="I48" s="121">
        <f t="shared" si="0"/>
        <v>28000</v>
      </c>
    </row>
    <row r="49" spans="1:9" ht="12.75" outlineLevel="1">
      <c r="A49" s="13">
        <v>41</v>
      </c>
      <c r="B49" s="36">
        <v>635006</v>
      </c>
      <c r="C49" s="13" t="s">
        <v>106</v>
      </c>
      <c r="D49" s="121">
        <v>2000</v>
      </c>
      <c r="E49" s="121">
        <v>2000</v>
      </c>
      <c r="F49" s="121">
        <v>0</v>
      </c>
      <c r="G49" s="121">
        <f t="shared" si="1"/>
        <v>2000</v>
      </c>
      <c r="H49" s="121">
        <v>0</v>
      </c>
      <c r="I49" s="121">
        <f t="shared" si="0"/>
        <v>2000</v>
      </c>
    </row>
    <row r="50" spans="1:9" ht="12.75">
      <c r="A50" s="12">
        <v>41</v>
      </c>
      <c r="B50" s="33">
        <v>636</v>
      </c>
      <c r="C50" s="12" t="s">
        <v>107</v>
      </c>
      <c r="D50" s="121">
        <f>SUM(D51)</f>
        <v>0</v>
      </c>
      <c r="E50" s="121">
        <f>SUM(E51)</f>
        <v>0</v>
      </c>
      <c r="F50" s="121">
        <f>SUM(F51)</f>
        <v>0</v>
      </c>
      <c r="G50" s="121">
        <f t="shared" si="1"/>
        <v>0</v>
      </c>
      <c r="H50" s="121">
        <f>SUM(H51)</f>
        <v>0</v>
      </c>
      <c r="I50" s="121">
        <f t="shared" si="0"/>
        <v>0</v>
      </c>
    </row>
    <row r="51" spans="1:9" ht="12.75">
      <c r="A51" s="13">
        <v>41</v>
      </c>
      <c r="B51" s="36">
        <v>636001</v>
      </c>
      <c r="C51" s="13" t="s">
        <v>108</v>
      </c>
      <c r="D51" s="123">
        <v>0</v>
      </c>
      <c r="E51" s="123">
        <v>0</v>
      </c>
      <c r="F51" s="123">
        <v>0</v>
      </c>
      <c r="G51" s="123">
        <f t="shared" si="1"/>
        <v>0</v>
      </c>
      <c r="H51" s="123">
        <v>0</v>
      </c>
      <c r="I51" s="123">
        <f t="shared" si="0"/>
        <v>0</v>
      </c>
    </row>
    <row r="52" spans="1:9" ht="12.75">
      <c r="A52" s="12">
        <v>41</v>
      </c>
      <c r="B52" s="33">
        <v>637</v>
      </c>
      <c r="C52" s="12" t="s">
        <v>109</v>
      </c>
      <c r="D52" s="123">
        <f>SUM(D53:D66)</f>
        <v>167148</v>
      </c>
      <c r="E52" s="123">
        <f>SUM(E53:E66)</f>
        <v>167648</v>
      </c>
      <c r="F52" s="123">
        <f>SUM(F53:F66)</f>
        <v>0</v>
      </c>
      <c r="G52" s="123">
        <f t="shared" si="1"/>
        <v>167648</v>
      </c>
      <c r="H52" s="123">
        <f>SUM(H53:H66)</f>
        <v>3600</v>
      </c>
      <c r="I52" s="123">
        <f t="shared" si="0"/>
        <v>171248</v>
      </c>
    </row>
    <row r="53" spans="1:9" ht="12.75">
      <c r="A53" s="13">
        <v>41</v>
      </c>
      <c r="B53" s="36">
        <v>637001</v>
      </c>
      <c r="C53" s="13" t="s">
        <v>110</v>
      </c>
      <c r="D53" s="121">
        <v>6000</v>
      </c>
      <c r="E53" s="121">
        <v>6000</v>
      </c>
      <c r="F53" s="121"/>
      <c r="G53" s="121">
        <f t="shared" si="1"/>
        <v>6000</v>
      </c>
      <c r="H53" s="121"/>
      <c r="I53" s="121">
        <f t="shared" si="0"/>
        <v>6000</v>
      </c>
    </row>
    <row r="54" spans="1:9" ht="12.75">
      <c r="A54" s="13">
        <v>41</v>
      </c>
      <c r="B54" s="36">
        <v>637002</v>
      </c>
      <c r="C54" s="13" t="s">
        <v>445</v>
      </c>
      <c r="D54" s="121">
        <v>3000</v>
      </c>
      <c r="E54" s="121">
        <v>3000</v>
      </c>
      <c r="F54" s="121"/>
      <c r="G54" s="121">
        <f t="shared" si="1"/>
        <v>3000</v>
      </c>
      <c r="H54" s="121"/>
      <c r="I54" s="121">
        <f t="shared" si="0"/>
        <v>3000</v>
      </c>
    </row>
    <row r="55" spans="1:9" ht="12.75">
      <c r="A55" s="13">
        <v>41</v>
      </c>
      <c r="B55" s="36">
        <v>637003</v>
      </c>
      <c r="C55" s="13" t="s">
        <v>111</v>
      </c>
      <c r="D55" s="121">
        <v>1000</v>
      </c>
      <c r="E55" s="121">
        <v>1000</v>
      </c>
      <c r="F55" s="121"/>
      <c r="G55" s="121">
        <f t="shared" si="1"/>
        <v>1000</v>
      </c>
      <c r="H55" s="121"/>
      <c r="I55" s="121">
        <f t="shared" si="0"/>
        <v>1000</v>
      </c>
    </row>
    <row r="56" spans="1:9" ht="12.75">
      <c r="A56" s="13">
        <v>41</v>
      </c>
      <c r="B56" s="36">
        <v>637004</v>
      </c>
      <c r="C56" s="13" t="s">
        <v>112</v>
      </c>
      <c r="D56" s="121">
        <v>11000</v>
      </c>
      <c r="E56" s="121">
        <v>11000</v>
      </c>
      <c r="F56" s="121"/>
      <c r="G56" s="121">
        <f t="shared" si="1"/>
        <v>11000</v>
      </c>
      <c r="H56" s="121"/>
      <c r="I56" s="121">
        <f t="shared" si="0"/>
        <v>11000</v>
      </c>
    </row>
    <row r="57" spans="1:9" ht="12.75">
      <c r="A57" s="13">
        <v>41</v>
      </c>
      <c r="B57" s="36">
        <v>637005</v>
      </c>
      <c r="C57" s="13" t="s">
        <v>113</v>
      </c>
      <c r="D57" s="121">
        <v>12000</v>
      </c>
      <c r="E57" s="121">
        <v>12500</v>
      </c>
      <c r="F57" s="121"/>
      <c r="G57" s="121">
        <f t="shared" si="1"/>
        <v>12500</v>
      </c>
      <c r="H57" s="121">
        <v>3600</v>
      </c>
      <c r="I57" s="121">
        <f t="shared" si="0"/>
        <v>16100</v>
      </c>
    </row>
    <row r="58" spans="1:9" ht="12.75">
      <c r="A58" s="13">
        <v>41</v>
      </c>
      <c r="B58" s="36">
        <v>637006</v>
      </c>
      <c r="C58" s="13" t="s">
        <v>114</v>
      </c>
      <c r="D58" s="121"/>
      <c r="E58" s="121"/>
      <c r="F58" s="121"/>
      <c r="G58" s="121">
        <f t="shared" si="1"/>
        <v>0</v>
      </c>
      <c r="H58" s="121"/>
      <c r="I58" s="121">
        <f t="shared" si="0"/>
        <v>0</v>
      </c>
    </row>
    <row r="59" spans="1:9" ht="12.75">
      <c r="A59" s="13">
        <v>41</v>
      </c>
      <c r="B59" s="36">
        <v>637011</v>
      </c>
      <c r="C59" s="13" t="s">
        <v>115</v>
      </c>
      <c r="D59" s="121">
        <v>500</v>
      </c>
      <c r="E59" s="121">
        <v>500</v>
      </c>
      <c r="F59" s="121"/>
      <c r="G59" s="121">
        <f t="shared" si="1"/>
        <v>500</v>
      </c>
      <c r="H59" s="121"/>
      <c r="I59" s="121">
        <f t="shared" si="0"/>
        <v>500</v>
      </c>
    </row>
    <row r="60" spans="1:9" ht="12.75">
      <c r="A60" s="13">
        <v>41</v>
      </c>
      <c r="B60" s="36">
        <v>637012</v>
      </c>
      <c r="C60" s="13" t="s">
        <v>116</v>
      </c>
      <c r="D60" s="121">
        <v>1500</v>
      </c>
      <c r="E60" s="121">
        <v>1500</v>
      </c>
      <c r="F60" s="121"/>
      <c r="G60" s="121">
        <f t="shared" si="1"/>
        <v>1500</v>
      </c>
      <c r="H60" s="121"/>
      <c r="I60" s="121">
        <f t="shared" si="0"/>
        <v>1500</v>
      </c>
    </row>
    <row r="61" spans="1:9" ht="12.75">
      <c r="A61" s="13">
        <v>41</v>
      </c>
      <c r="B61" s="36">
        <v>637014</v>
      </c>
      <c r="C61" s="13" t="s">
        <v>117</v>
      </c>
      <c r="D61" s="121">
        <v>26306</v>
      </c>
      <c r="E61" s="121">
        <v>26306</v>
      </c>
      <c r="F61" s="121"/>
      <c r="G61" s="121">
        <f t="shared" si="1"/>
        <v>26306</v>
      </c>
      <c r="H61" s="121"/>
      <c r="I61" s="121">
        <f t="shared" si="0"/>
        <v>26306</v>
      </c>
    </row>
    <row r="62" spans="1:9" ht="12.75">
      <c r="A62" s="13">
        <v>41</v>
      </c>
      <c r="B62" s="36">
        <v>637015</v>
      </c>
      <c r="C62" s="13" t="s">
        <v>118</v>
      </c>
      <c r="D62" s="121">
        <v>18500</v>
      </c>
      <c r="E62" s="121">
        <v>18500</v>
      </c>
      <c r="F62" s="121"/>
      <c r="G62" s="121">
        <f t="shared" si="1"/>
        <v>18500</v>
      </c>
      <c r="H62" s="121"/>
      <c r="I62" s="121">
        <f t="shared" si="0"/>
        <v>18500</v>
      </c>
    </row>
    <row r="63" spans="1:9" ht="12.75">
      <c r="A63" s="13">
        <v>41</v>
      </c>
      <c r="B63" s="36">
        <v>637016</v>
      </c>
      <c r="C63" s="13" t="s">
        <v>119</v>
      </c>
      <c r="D63" s="121">
        <v>7540</v>
      </c>
      <c r="E63" s="121">
        <v>7540</v>
      </c>
      <c r="F63" s="121"/>
      <c r="G63" s="121">
        <f t="shared" si="1"/>
        <v>7540</v>
      </c>
      <c r="H63" s="121"/>
      <c r="I63" s="121">
        <f t="shared" si="0"/>
        <v>7540</v>
      </c>
    </row>
    <row r="64" spans="1:9" ht="12.75">
      <c r="A64" s="13">
        <v>41</v>
      </c>
      <c r="B64" s="36">
        <v>637026</v>
      </c>
      <c r="C64" s="13" t="s">
        <v>120</v>
      </c>
      <c r="D64" s="121">
        <v>37260</v>
      </c>
      <c r="E64" s="121">
        <v>37260</v>
      </c>
      <c r="F64" s="121"/>
      <c r="G64" s="121">
        <f t="shared" si="1"/>
        <v>37260</v>
      </c>
      <c r="H64" s="121"/>
      <c r="I64" s="121">
        <f t="shared" si="0"/>
        <v>37260</v>
      </c>
    </row>
    <row r="65" spans="1:9" ht="12.75">
      <c r="A65" s="13"/>
      <c r="B65" s="36">
        <v>620</v>
      </c>
      <c r="C65" s="13" t="s">
        <v>323</v>
      </c>
      <c r="D65" s="121">
        <v>12196</v>
      </c>
      <c r="E65" s="121">
        <v>12196</v>
      </c>
      <c r="F65" s="121"/>
      <c r="G65" s="121">
        <f t="shared" si="1"/>
        <v>12196</v>
      </c>
      <c r="H65" s="121"/>
      <c r="I65" s="121">
        <f t="shared" si="0"/>
        <v>12196</v>
      </c>
    </row>
    <row r="66" spans="1:9" ht="12.75">
      <c r="A66" s="13">
        <v>41</v>
      </c>
      <c r="B66" s="13">
        <v>637027</v>
      </c>
      <c r="C66" s="13" t="s">
        <v>379</v>
      </c>
      <c r="D66" s="121">
        <v>30346</v>
      </c>
      <c r="E66" s="121">
        <v>30346</v>
      </c>
      <c r="F66" s="121"/>
      <c r="G66" s="121">
        <f t="shared" si="1"/>
        <v>30346</v>
      </c>
      <c r="H66" s="121"/>
      <c r="I66" s="121">
        <f t="shared" si="0"/>
        <v>30346</v>
      </c>
    </row>
    <row r="67" spans="1:9" ht="12.75">
      <c r="A67" s="43"/>
      <c r="B67" s="43"/>
      <c r="C67" s="43"/>
      <c r="D67" s="147"/>
      <c r="E67" s="147"/>
      <c r="F67" s="147"/>
      <c r="G67" s="147"/>
      <c r="H67" s="147"/>
      <c r="I67" s="147">
        <f t="shared" si="0"/>
        <v>0</v>
      </c>
    </row>
    <row r="68" spans="1:9" ht="12.75">
      <c r="A68" s="43"/>
      <c r="B68" s="43"/>
      <c r="C68" s="43"/>
      <c r="D68" s="147"/>
      <c r="E68" s="147"/>
      <c r="F68" s="147"/>
      <c r="G68" s="147"/>
      <c r="H68" s="147"/>
      <c r="I68" s="147">
        <f t="shared" si="0"/>
        <v>0</v>
      </c>
    </row>
    <row r="69" spans="1:9" ht="12.75">
      <c r="A69" s="43"/>
      <c r="B69" s="43"/>
      <c r="C69" s="43"/>
      <c r="D69" s="147"/>
      <c r="E69" s="147"/>
      <c r="F69" s="147"/>
      <c r="G69" s="147"/>
      <c r="H69" s="147"/>
      <c r="I69" s="147">
        <f t="shared" si="0"/>
        <v>0</v>
      </c>
    </row>
    <row r="70" spans="1:9" ht="12.75">
      <c r="A70" s="5"/>
      <c r="B70" s="29" t="s">
        <v>60</v>
      </c>
      <c r="C70" s="30"/>
      <c r="D70" s="165" t="s">
        <v>467</v>
      </c>
      <c r="E70" s="183" t="s">
        <v>484</v>
      </c>
      <c r="F70" s="183" t="s">
        <v>486</v>
      </c>
      <c r="G70" s="183" t="s">
        <v>489</v>
      </c>
      <c r="H70" s="183" t="s">
        <v>485</v>
      </c>
      <c r="I70" s="183" t="s">
        <v>478</v>
      </c>
    </row>
    <row r="71" spans="1:9" ht="12.75">
      <c r="A71" s="8"/>
      <c r="B71" s="31"/>
      <c r="C71" s="32"/>
      <c r="D71" s="166">
        <v>2016</v>
      </c>
      <c r="E71" s="115" t="s">
        <v>477</v>
      </c>
      <c r="F71" s="115" t="s">
        <v>487</v>
      </c>
      <c r="G71" s="115" t="s">
        <v>492</v>
      </c>
      <c r="H71" s="115" t="s">
        <v>477</v>
      </c>
      <c r="I71" s="115" t="s">
        <v>479</v>
      </c>
    </row>
    <row r="72" spans="1:9" ht="12.75">
      <c r="A72" s="11">
        <v>41</v>
      </c>
      <c r="B72" s="39">
        <v>642</v>
      </c>
      <c r="C72" s="11" t="s">
        <v>121</v>
      </c>
      <c r="D72" s="122">
        <f>SUM(D73:D77)</f>
        <v>0</v>
      </c>
      <c r="E72" s="122">
        <f>SUM(E73:E77)</f>
        <v>0</v>
      </c>
      <c r="F72" s="122">
        <f>SUM(F73:F77)</f>
        <v>0</v>
      </c>
      <c r="G72" s="122">
        <f aca="true" t="shared" si="3" ref="G72:G77">E72+F72</f>
        <v>0</v>
      </c>
      <c r="H72" s="122">
        <f>SUM(H73:H77)</f>
        <v>0</v>
      </c>
      <c r="I72" s="122">
        <f aca="true" t="shared" si="4" ref="I72:I133">G72+H72</f>
        <v>0</v>
      </c>
    </row>
    <row r="73" spans="1:9" ht="12.75" outlineLevel="1">
      <c r="A73" s="13">
        <v>41</v>
      </c>
      <c r="B73" s="36">
        <v>642015</v>
      </c>
      <c r="C73" s="13" t="s">
        <v>122</v>
      </c>
      <c r="D73" s="121">
        <v>0</v>
      </c>
      <c r="E73" s="121">
        <v>0</v>
      </c>
      <c r="F73" s="121"/>
      <c r="G73" s="121">
        <f t="shared" si="3"/>
        <v>0</v>
      </c>
      <c r="H73" s="121"/>
      <c r="I73" s="121">
        <f t="shared" si="4"/>
        <v>0</v>
      </c>
    </row>
    <row r="74" spans="1:9" ht="12.75" outlineLevel="1">
      <c r="A74" s="35">
        <v>41</v>
      </c>
      <c r="B74" s="13">
        <v>642012</v>
      </c>
      <c r="C74" s="13" t="s">
        <v>123</v>
      </c>
      <c r="D74" s="121">
        <v>0</v>
      </c>
      <c r="E74" s="121">
        <v>0</v>
      </c>
      <c r="F74" s="121"/>
      <c r="G74" s="121">
        <f t="shared" si="3"/>
        <v>0</v>
      </c>
      <c r="H74" s="121"/>
      <c r="I74" s="121">
        <f t="shared" si="4"/>
        <v>0</v>
      </c>
    </row>
    <row r="75" spans="1:9" ht="12.75" outlineLevel="1">
      <c r="A75" s="119">
        <v>41</v>
      </c>
      <c r="B75" s="120">
        <v>620</v>
      </c>
      <c r="C75" s="40" t="s">
        <v>427</v>
      </c>
      <c r="D75" s="148"/>
      <c r="E75" s="148"/>
      <c r="F75" s="148"/>
      <c r="G75" s="148">
        <f t="shared" si="3"/>
        <v>0</v>
      </c>
      <c r="H75" s="148"/>
      <c r="I75" s="148">
        <f t="shared" si="4"/>
        <v>0</v>
      </c>
    </row>
    <row r="76" spans="1:9" ht="12.75" outlineLevel="1">
      <c r="A76" s="119">
        <v>41</v>
      </c>
      <c r="B76" s="120">
        <v>642012</v>
      </c>
      <c r="C76" s="40" t="s">
        <v>426</v>
      </c>
      <c r="D76" s="148"/>
      <c r="E76" s="148"/>
      <c r="F76" s="148"/>
      <c r="G76" s="148">
        <f t="shared" si="3"/>
        <v>0</v>
      </c>
      <c r="H76" s="148"/>
      <c r="I76" s="148">
        <f t="shared" si="4"/>
        <v>0</v>
      </c>
    </row>
    <row r="77" spans="1:9" ht="12.75" outlineLevel="1">
      <c r="A77" s="35">
        <v>41</v>
      </c>
      <c r="B77" s="13">
        <v>620</v>
      </c>
      <c r="C77" s="13" t="s">
        <v>429</v>
      </c>
      <c r="D77" s="121"/>
      <c r="E77" s="121"/>
      <c r="F77" s="121"/>
      <c r="G77" s="121">
        <f t="shared" si="3"/>
        <v>0</v>
      </c>
      <c r="H77" s="121"/>
      <c r="I77" s="121">
        <f t="shared" si="4"/>
        <v>0</v>
      </c>
    </row>
    <row r="78" spans="1:9" ht="12.75" outlineLevel="1">
      <c r="A78" s="25"/>
      <c r="B78" s="43"/>
      <c r="C78" s="43"/>
      <c r="D78" s="147"/>
      <c r="E78" s="147"/>
      <c r="F78" s="147"/>
      <c r="G78" s="147"/>
      <c r="H78" s="147"/>
      <c r="I78" s="147">
        <f t="shared" si="4"/>
        <v>0</v>
      </c>
    </row>
    <row r="79" spans="1:9" ht="12.75">
      <c r="A79" s="25"/>
      <c r="B79" s="43"/>
      <c r="C79" s="43"/>
      <c r="D79" s="147"/>
      <c r="E79" s="147"/>
      <c r="F79" s="147"/>
      <c r="G79" s="147"/>
      <c r="H79" s="147"/>
      <c r="I79" s="147">
        <f t="shared" si="4"/>
        <v>0</v>
      </c>
    </row>
    <row r="80" spans="1:9" ht="12.75">
      <c r="A80" s="5"/>
      <c r="B80" s="63" t="s">
        <v>60</v>
      </c>
      <c r="C80" s="30"/>
      <c r="D80" s="165" t="s">
        <v>467</v>
      </c>
      <c r="E80" s="183" t="s">
        <v>484</v>
      </c>
      <c r="F80" s="183" t="s">
        <v>486</v>
      </c>
      <c r="G80" s="183" t="s">
        <v>489</v>
      </c>
      <c r="H80" s="183" t="s">
        <v>485</v>
      </c>
      <c r="I80" s="183" t="s">
        <v>478</v>
      </c>
    </row>
    <row r="81" spans="1:9" ht="12.75">
      <c r="A81" s="8"/>
      <c r="B81" s="79"/>
      <c r="C81" s="32"/>
      <c r="D81" s="166">
        <v>2016</v>
      </c>
      <c r="E81" s="115" t="s">
        <v>477</v>
      </c>
      <c r="F81" s="115" t="s">
        <v>487</v>
      </c>
      <c r="G81" s="115" t="s">
        <v>492</v>
      </c>
      <c r="H81" s="115" t="s">
        <v>477</v>
      </c>
      <c r="I81" s="115" t="s">
        <v>479</v>
      </c>
    </row>
    <row r="82" spans="1:9" ht="12.75">
      <c r="A82" s="22"/>
      <c r="B82" s="17" t="s">
        <v>124</v>
      </c>
      <c r="C82" s="17" t="s">
        <v>125</v>
      </c>
      <c r="D82" s="81">
        <f>SUM(D83:D86)</f>
        <v>6350</v>
      </c>
      <c r="E82" s="81">
        <f>SUM(E83:E86)</f>
        <v>6350</v>
      </c>
      <c r="F82" s="81">
        <f>SUM(F83:F86)</f>
        <v>0</v>
      </c>
      <c r="G82" s="81"/>
      <c r="H82" s="81">
        <f>SUM(H83:H86)</f>
        <v>0</v>
      </c>
      <c r="I82" s="81">
        <f t="shared" si="4"/>
        <v>0</v>
      </c>
    </row>
    <row r="83" spans="1:9" ht="12.75">
      <c r="A83" s="13">
        <v>41</v>
      </c>
      <c r="B83" s="36">
        <v>637005</v>
      </c>
      <c r="C83" s="13" t="s">
        <v>126</v>
      </c>
      <c r="D83" s="135">
        <v>3800</v>
      </c>
      <c r="E83" s="135">
        <v>3800</v>
      </c>
      <c r="F83" s="135"/>
      <c r="G83" s="135">
        <f aca="true" t="shared" si="5" ref="G83:G146">E83+F83</f>
        <v>3800</v>
      </c>
      <c r="H83" s="135"/>
      <c r="I83" s="135">
        <f t="shared" si="4"/>
        <v>3800</v>
      </c>
    </row>
    <row r="84" spans="1:9" ht="12.75">
      <c r="A84" s="13">
        <v>41</v>
      </c>
      <c r="B84" s="36">
        <v>637012</v>
      </c>
      <c r="C84" s="13" t="s">
        <v>116</v>
      </c>
      <c r="D84" s="135">
        <v>2000</v>
      </c>
      <c r="E84" s="135">
        <v>2000</v>
      </c>
      <c r="F84" s="135"/>
      <c r="G84" s="135">
        <f t="shared" si="5"/>
        <v>2000</v>
      </c>
      <c r="H84" s="135"/>
      <c r="I84" s="135">
        <f t="shared" si="4"/>
        <v>2000</v>
      </c>
    </row>
    <row r="85" spans="1:9" ht="12.75">
      <c r="A85" s="13">
        <v>41</v>
      </c>
      <c r="B85" s="13">
        <v>637035</v>
      </c>
      <c r="C85" s="13" t="s">
        <v>127</v>
      </c>
      <c r="D85" s="135">
        <v>550</v>
      </c>
      <c r="E85" s="135">
        <v>550</v>
      </c>
      <c r="F85" s="135"/>
      <c r="G85" s="135">
        <f t="shared" si="5"/>
        <v>550</v>
      </c>
      <c r="H85" s="135"/>
      <c r="I85" s="135">
        <f t="shared" si="4"/>
        <v>550</v>
      </c>
    </row>
    <row r="86" spans="1:9" ht="12.75">
      <c r="A86" s="43">
        <v>41</v>
      </c>
      <c r="B86" s="43">
        <v>637035</v>
      </c>
      <c r="C86" s="43" t="s">
        <v>324</v>
      </c>
      <c r="D86" s="135"/>
      <c r="E86" s="135"/>
      <c r="F86" s="135"/>
      <c r="G86" s="135">
        <f t="shared" si="5"/>
        <v>0</v>
      </c>
      <c r="H86" s="135"/>
      <c r="I86" s="135">
        <f t="shared" si="4"/>
        <v>0</v>
      </c>
    </row>
    <row r="87" spans="1:9" ht="12.75">
      <c r="A87" s="17"/>
      <c r="B87" s="58" t="s">
        <v>128</v>
      </c>
      <c r="C87" s="17" t="s">
        <v>129</v>
      </c>
      <c r="D87" s="168">
        <f>D88+D94+D103</f>
        <v>20434</v>
      </c>
      <c r="E87" s="168">
        <f>E88+E94+E103</f>
        <v>20434</v>
      </c>
      <c r="F87" s="168">
        <f>F88+F94+F103</f>
        <v>0</v>
      </c>
      <c r="G87" s="168"/>
      <c r="H87" s="168">
        <f>H88+H94+H103</f>
        <v>0</v>
      </c>
      <c r="I87" s="168">
        <f t="shared" si="4"/>
        <v>0</v>
      </c>
    </row>
    <row r="88" spans="1:9" ht="12.75">
      <c r="A88" s="14">
        <v>41</v>
      </c>
      <c r="B88" s="39">
        <v>610</v>
      </c>
      <c r="C88" s="11" t="s">
        <v>130</v>
      </c>
      <c r="D88" s="129">
        <f>SUM(D89:D93)</f>
        <v>13512</v>
      </c>
      <c r="E88" s="129">
        <f>SUM(E89:E93)</f>
        <v>13512</v>
      </c>
      <c r="F88" s="129">
        <f>SUM(F89:F93)</f>
        <v>0</v>
      </c>
      <c r="G88" s="129">
        <f t="shared" si="5"/>
        <v>13512</v>
      </c>
      <c r="H88" s="129">
        <f>SUM(H89:H93)</f>
        <v>0</v>
      </c>
      <c r="I88" s="129">
        <f t="shared" si="4"/>
        <v>13512</v>
      </c>
    </row>
    <row r="89" spans="1:9" ht="12.75" outlineLevel="1">
      <c r="A89" s="14">
        <v>41</v>
      </c>
      <c r="B89" s="36">
        <v>611</v>
      </c>
      <c r="C89" s="13" t="s">
        <v>64</v>
      </c>
      <c r="D89" s="135">
        <v>13512</v>
      </c>
      <c r="E89" s="135">
        <v>13512</v>
      </c>
      <c r="F89" s="135">
        <v>0</v>
      </c>
      <c r="G89" s="135">
        <f t="shared" si="5"/>
        <v>13512</v>
      </c>
      <c r="H89" s="135">
        <v>0</v>
      </c>
      <c r="I89" s="135">
        <f t="shared" si="4"/>
        <v>13512</v>
      </c>
    </row>
    <row r="90" spans="1:9" ht="12.75" outlineLevel="1">
      <c r="A90" s="14">
        <v>41</v>
      </c>
      <c r="B90" s="36">
        <v>612</v>
      </c>
      <c r="C90" s="13" t="s">
        <v>65</v>
      </c>
      <c r="D90" s="135"/>
      <c r="E90" s="135"/>
      <c r="F90" s="135"/>
      <c r="G90" s="135">
        <f t="shared" si="5"/>
        <v>0</v>
      </c>
      <c r="H90" s="135"/>
      <c r="I90" s="135">
        <f t="shared" si="4"/>
        <v>0</v>
      </c>
    </row>
    <row r="91" spans="1:9" ht="12.75" outlineLevel="1">
      <c r="A91" s="14">
        <v>41</v>
      </c>
      <c r="B91" s="36">
        <v>612</v>
      </c>
      <c r="C91" s="13" t="s">
        <v>66</v>
      </c>
      <c r="D91" s="135"/>
      <c r="E91" s="135"/>
      <c r="F91" s="135"/>
      <c r="G91" s="135">
        <f t="shared" si="5"/>
        <v>0</v>
      </c>
      <c r="H91" s="135"/>
      <c r="I91" s="135">
        <f t="shared" si="4"/>
        <v>0</v>
      </c>
    </row>
    <row r="92" spans="1:9" ht="12.75" outlineLevel="1">
      <c r="A92" s="14">
        <v>41</v>
      </c>
      <c r="B92" s="36">
        <v>614</v>
      </c>
      <c r="C92" s="13" t="s">
        <v>67</v>
      </c>
      <c r="D92" s="135"/>
      <c r="E92" s="135"/>
      <c r="F92" s="135"/>
      <c r="G92" s="135">
        <f t="shared" si="5"/>
        <v>0</v>
      </c>
      <c r="H92" s="135"/>
      <c r="I92" s="135">
        <f t="shared" si="4"/>
        <v>0</v>
      </c>
    </row>
    <row r="93" spans="1:9" ht="12.75" outlineLevel="1">
      <c r="A93" s="14">
        <v>41</v>
      </c>
      <c r="B93" s="36">
        <v>615</v>
      </c>
      <c r="C93" s="13" t="s">
        <v>68</v>
      </c>
      <c r="D93" s="135"/>
      <c r="E93" s="135"/>
      <c r="F93" s="135"/>
      <c r="G93" s="135">
        <f t="shared" si="5"/>
        <v>0</v>
      </c>
      <c r="H93" s="135"/>
      <c r="I93" s="135">
        <f t="shared" si="4"/>
        <v>0</v>
      </c>
    </row>
    <row r="94" spans="1:9" ht="12.75">
      <c r="A94" s="23">
        <v>41</v>
      </c>
      <c r="B94" s="33">
        <v>620</v>
      </c>
      <c r="C94" s="12" t="s">
        <v>69</v>
      </c>
      <c r="D94" s="129">
        <f>SUM(D95:D102)</f>
        <v>4722</v>
      </c>
      <c r="E94" s="129">
        <f>SUM(E95:E102)</f>
        <v>4722</v>
      </c>
      <c r="F94" s="129">
        <f>SUM(F95:F102)</f>
        <v>0</v>
      </c>
      <c r="G94" s="129">
        <f t="shared" si="5"/>
        <v>4722</v>
      </c>
      <c r="H94" s="129">
        <f>SUM(H95:H102)</f>
        <v>0</v>
      </c>
      <c r="I94" s="129">
        <f t="shared" si="4"/>
        <v>4722</v>
      </c>
    </row>
    <row r="95" spans="1:9" ht="12.75" outlineLevel="1">
      <c r="A95" s="14">
        <v>41</v>
      </c>
      <c r="B95" s="36" t="s">
        <v>70</v>
      </c>
      <c r="C95" s="13" t="s">
        <v>71</v>
      </c>
      <c r="D95" s="135">
        <v>1351</v>
      </c>
      <c r="E95" s="135">
        <v>1351</v>
      </c>
      <c r="F95" s="135">
        <v>0</v>
      </c>
      <c r="G95" s="135">
        <f t="shared" si="5"/>
        <v>1351</v>
      </c>
      <c r="H95" s="135">
        <v>0</v>
      </c>
      <c r="I95" s="135">
        <f t="shared" si="4"/>
        <v>1351</v>
      </c>
    </row>
    <row r="96" spans="1:9" ht="12.75" outlineLevel="1">
      <c r="A96" s="14">
        <v>41</v>
      </c>
      <c r="B96" s="36">
        <v>625001</v>
      </c>
      <c r="C96" s="13" t="s">
        <v>72</v>
      </c>
      <c r="D96" s="135">
        <v>189</v>
      </c>
      <c r="E96" s="135">
        <v>189</v>
      </c>
      <c r="F96" s="135">
        <v>0</v>
      </c>
      <c r="G96" s="135">
        <f t="shared" si="5"/>
        <v>189</v>
      </c>
      <c r="H96" s="135">
        <v>0</v>
      </c>
      <c r="I96" s="135">
        <f t="shared" si="4"/>
        <v>189</v>
      </c>
    </row>
    <row r="97" spans="1:9" ht="12.75" outlineLevel="1">
      <c r="A97" s="14">
        <v>41</v>
      </c>
      <c r="B97" s="36">
        <v>625002</v>
      </c>
      <c r="C97" s="13" t="s">
        <v>73</v>
      </c>
      <c r="D97" s="135">
        <v>1892</v>
      </c>
      <c r="E97" s="135">
        <v>1892</v>
      </c>
      <c r="F97" s="135">
        <v>0</v>
      </c>
      <c r="G97" s="135">
        <f t="shared" si="5"/>
        <v>1892</v>
      </c>
      <c r="H97" s="135">
        <v>0</v>
      </c>
      <c r="I97" s="135">
        <f t="shared" si="4"/>
        <v>1892</v>
      </c>
    </row>
    <row r="98" spans="1:9" ht="12.75" outlineLevel="1">
      <c r="A98" s="14">
        <v>41</v>
      </c>
      <c r="B98" s="36">
        <v>625003</v>
      </c>
      <c r="C98" s="13" t="s">
        <v>74</v>
      </c>
      <c r="D98" s="135">
        <v>108</v>
      </c>
      <c r="E98" s="135">
        <v>108</v>
      </c>
      <c r="F98" s="135">
        <v>0</v>
      </c>
      <c r="G98" s="135">
        <f t="shared" si="5"/>
        <v>108</v>
      </c>
      <c r="H98" s="135">
        <v>0</v>
      </c>
      <c r="I98" s="135">
        <f t="shared" si="4"/>
        <v>108</v>
      </c>
    </row>
    <row r="99" spans="1:9" ht="12.75" outlineLevel="1">
      <c r="A99" s="14">
        <v>41</v>
      </c>
      <c r="B99" s="36">
        <v>625004</v>
      </c>
      <c r="C99" s="13" t="s">
        <v>75</v>
      </c>
      <c r="D99" s="135">
        <v>405</v>
      </c>
      <c r="E99" s="135">
        <v>405</v>
      </c>
      <c r="F99" s="135">
        <v>0</v>
      </c>
      <c r="G99" s="135">
        <f t="shared" si="5"/>
        <v>405</v>
      </c>
      <c r="H99" s="135">
        <v>0</v>
      </c>
      <c r="I99" s="135">
        <f t="shared" si="4"/>
        <v>405</v>
      </c>
    </row>
    <row r="100" spans="1:9" ht="12.75" outlineLevel="1">
      <c r="A100" s="14">
        <v>41</v>
      </c>
      <c r="B100" s="36">
        <v>625005</v>
      </c>
      <c r="C100" s="13" t="s">
        <v>76</v>
      </c>
      <c r="D100" s="135">
        <v>135</v>
      </c>
      <c r="E100" s="135">
        <v>135</v>
      </c>
      <c r="F100" s="135">
        <v>0</v>
      </c>
      <c r="G100" s="135">
        <f t="shared" si="5"/>
        <v>135</v>
      </c>
      <c r="H100" s="135">
        <v>0</v>
      </c>
      <c r="I100" s="135">
        <f t="shared" si="4"/>
        <v>135</v>
      </c>
    </row>
    <row r="101" spans="1:9" ht="12.75" outlineLevel="1">
      <c r="A101" s="14">
        <v>41</v>
      </c>
      <c r="B101" s="36">
        <v>625007</v>
      </c>
      <c r="C101" s="13" t="s">
        <v>131</v>
      </c>
      <c r="D101" s="135">
        <v>642</v>
      </c>
      <c r="E101" s="135">
        <v>642</v>
      </c>
      <c r="F101" s="135">
        <v>0</v>
      </c>
      <c r="G101" s="135">
        <f t="shared" si="5"/>
        <v>642</v>
      </c>
      <c r="H101" s="135">
        <v>0</v>
      </c>
      <c r="I101" s="135">
        <f t="shared" si="4"/>
        <v>642</v>
      </c>
    </row>
    <row r="102" spans="1:9" ht="12.75" outlineLevel="1">
      <c r="A102" s="14">
        <v>41</v>
      </c>
      <c r="B102" s="40">
        <v>627</v>
      </c>
      <c r="C102" s="41" t="s">
        <v>322</v>
      </c>
      <c r="D102" s="135"/>
      <c r="E102" s="135"/>
      <c r="F102" s="135">
        <v>0</v>
      </c>
      <c r="G102" s="135">
        <f t="shared" si="5"/>
        <v>0</v>
      </c>
      <c r="H102" s="135">
        <v>0</v>
      </c>
      <c r="I102" s="135">
        <f t="shared" si="4"/>
        <v>0</v>
      </c>
    </row>
    <row r="103" spans="1:9" ht="12.75">
      <c r="A103" s="23">
        <v>41</v>
      </c>
      <c r="B103" s="33">
        <v>630</v>
      </c>
      <c r="C103" s="12" t="s">
        <v>79</v>
      </c>
      <c r="D103" s="149">
        <f>SUM(D104:D106)</f>
        <v>2200</v>
      </c>
      <c r="E103" s="149">
        <f>SUM(E104:E106)</f>
        <v>2200</v>
      </c>
      <c r="F103" s="149">
        <f>SUM(F104:F106)</f>
        <v>0</v>
      </c>
      <c r="G103" s="149">
        <f t="shared" si="5"/>
        <v>2200</v>
      </c>
      <c r="H103" s="149">
        <f>SUM(H104:H106)</f>
        <v>0</v>
      </c>
      <c r="I103" s="149">
        <f t="shared" si="4"/>
        <v>2200</v>
      </c>
    </row>
    <row r="104" spans="1:9" ht="12.75">
      <c r="A104" s="14">
        <v>41</v>
      </c>
      <c r="B104" s="36">
        <v>632</v>
      </c>
      <c r="C104" s="13" t="s">
        <v>133</v>
      </c>
      <c r="D104" s="135">
        <v>1200</v>
      </c>
      <c r="E104" s="135">
        <v>1200</v>
      </c>
      <c r="F104" s="135">
        <v>0</v>
      </c>
      <c r="G104" s="135">
        <f t="shared" si="5"/>
        <v>1200</v>
      </c>
      <c r="H104" s="135">
        <v>0</v>
      </c>
      <c r="I104" s="135">
        <f t="shared" si="4"/>
        <v>1200</v>
      </c>
    </row>
    <row r="105" spans="1:9" ht="12.75">
      <c r="A105" s="14">
        <v>41</v>
      </c>
      <c r="B105" s="36">
        <v>633</v>
      </c>
      <c r="C105" s="13" t="s">
        <v>88</v>
      </c>
      <c r="D105" s="135"/>
      <c r="E105" s="135"/>
      <c r="F105" s="135">
        <v>0</v>
      </c>
      <c r="G105" s="135">
        <f t="shared" si="5"/>
        <v>0</v>
      </c>
      <c r="H105" s="135">
        <v>0</v>
      </c>
      <c r="I105" s="135">
        <f t="shared" si="4"/>
        <v>0</v>
      </c>
    </row>
    <row r="106" spans="1:9" ht="12.75">
      <c r="A106" s="14">
        <v>41</v>
      </c>
      <c r="B106" s="34">
        <v>641001</v>
      </c>
      <c r="C106" s="34" t="s">
        <v>455</v>
      </c>
      <c r="D106" s="129">
        <v>1000</v>
      </c>
      <c r="E106" s="129">
        <v>1000</v>
      </c>
      <c r="F106" s="129">
        <v>0</v>
      </c>
      <c r="G106" s="129">
        <f t="shared" si="5"/>
        <v>1000</v>
      </c>
      <c r="H106" s="129">
        <v>0</v>
      </c>
      <c r="I106" s="129">
        <f t="shared" si="4"/>
        <v>1000</v>
      </c>
    </row>
    <row r="107" spans="1:3" ht="12.75">
      <c r="A107" s="26"/>
      <c r="B107" s="43"/>
      <c r="C107" s="43"/>
    </row>
    <row r="108" spans="1:9" ht="12.75">
      <c r="A108" s="17"/>
      <c r="B108" s="17" t="s">
        <v>134</v>
      </c>
      <c r="C108" s="17" t="s">
        <v>135</v>
      </c>
      <c r="D108" s="81">
        <f>SUM(D109:D112)</f>
        <v>0</v>
      </c>
      <c r="E108" s="81">
        <f>SUM(E109:E112)</f>
        <v>4298</v>
      </c>
      <c r="F108" s="81">
        <f>SUM(F109:F112)</f>
        <v>0</v>
      </c>
      <c r="G108" s="81">
        <f t="shared" si="5"/>
        <v>4298</v>
      </c>
      <c r="H108" s="81">
        <f>SUM(H109:H112)</f>
        <v>396</v>
      </c>
      <c r="I108" s="81">
        <f t="shared" si="4"/>
        <v>4694</v>
      </c>
    </row>
    <row r="109" spans="1:9" ht="12.75">
      <c r="A109" s="13">
        <v>111</v>
      </c>
      <c r="B109" s="36" t="s">
        <v>406</v>
      </c>
      <c r="C109" s="13" t="s">
        <v>407</v>
      </c>
      <c r="D109" s="135">
        <v>0</v>
      </c>
      <c r="E109" s="135">
        <v>0</v>
      </c>
      <c r="F109" s="135"/>
      <c r="G109" s="135">
        <f t="shared" si="5"/>
        <v>0</v>
      </c>
      <c r="H109" s="135">
        <v>127</v>
      </c>
      <c r="I109" s="135">
        <f t="shared" si="4"/>
        <v>127</v>
      </c>
    </row>
    <row r="110" spans="1:9" ht="12.75">
      <c r="A110" s="13">
        <v>111</v>
      </c>
      <c r="B110" s="36">
        <v>633</v>
      </c>
      <c r="C110" s="13" t="s">
        <v>408</v>
      </c>
      <c r="D110" s="135">
        <v>0</v>
      </c>
      <c r="E110" s="135">
        <v>0</v>
      </c>
      <c r="F110" s="135"/>
      <c r="G110" s="135">
        <f t="shared" si="5"/>
        <v>0</v>
      </c>
      <c r="H110" s="135"/>
      <c r="I110" s="135">
        <f t="shared" si="4"/>
        <v>0</v>
      </c>
    </row>
    <row r="111" spans="1:9" ht="12.75">
      <c r="A111" s="13">
        <v>111</v>
      </c>
      <c r="B111" s="36">
        <v>637004</v>
      </c>
      <c r="C111" s="13" t="s">
        <v>138</v>
      </c>
      <c r="D111" s="135">
        <v>0</v>
      </c>
      <c r="E111" s="135">
        <v>1598</v>
      </c>
      <c r="F111" s="135"/>
      <c r="G111" s="135">
        <f t="shared" si="5"/>
        <v>1598</v>
      </c>
      <c r="H111" s="135">
        <v>161</v>
      </c>
      <c r="I111" s="135">
        <f t="shared" si="4"/>
        <v>1759</v>
      </c>
    </row>
    <row r="112" spans="1:9" ht="12.75">
      <c r="A112" s="13">
        <v>111</v>
      </c>
      <c r="B112" s="13">
        <v>637027</v>
      </c>
      <c r="C112" s="13" t="s">
        <v>373</v>
      </c>
      <c r="D112" s="135">
        <v>0</v>
      </c>
      <c r="E112" s="135">
        <v>2700</v>
      </c>
      <c r="F112" s="135"/>
      <c r="G112" s="135">
        <f t="shared" si="5"/>
        <v>2700</v>
      </c>
      <c r="H112" s="135">
        <v>108</v>
      </c>
      <c r="I112" s="135">
        <f t="shared" si="4"/>
        <v>2808</v>
      </c>
    </row>
    <row r="113" spans="1:3" ht="12.75">
      <c r="A113" s="43"/>
      <c r="B113" s="43"/>
      <c r="C113" s="43"/>
    </row>
    <row r="114" spans="1:3" ht="12.75">
      <c r="A114" s="43"/>
      <c r="B114" s="43"/>
      <c r="C114" s="43"/>
    </row>
    <row r="115" spans="1:9" ht="12.75">
      <c r="A115" s="5"/>
      <c r="B115" s="63" t="s">
        <v>60</v>
      </c>
      <c r="C115" s="30"/>
      <c r="D115" s="165" t="s">
        <v>467</v>
      </c>
      <c r="E115" s="183" t="s">
        <v>484</v>
      </c>
      <c r="F115" s="183" t="s">
        <v>486</v>
      </c>
      <c r="G115" s="183" t="s">
        <v>489</v>
      </c>
      <c r="H115" s="183" t="s">
        <v>485</v>
      </c>
      <c r="I115" s="183" t="s">
        <v>478</v>
      </c>
    </row>
    <row r="116" spans="1:9" ht="12.75">
      <c r="A116" s="8"/>
      <c r="B116" s="79"/>
      <c r="C116" s="32"/>
      <c r="D116" s="166">
        <v>2016</v>
      </c>
      <c r="E116" s="115" t="s">
        <v>477</v>
      </c>
      <c r="F116" s="115" t="s">
        <v>487</v>
      </c>
      <c r="G116" s="115" t="s">
        <v>492</v>
      </c>
      <c r="H116" s="115" t="s">
        <v>477</v>
      </c>
      <c r="I116" s="115" t="s">
        <v>479</v>
      </c>
    </row>
    <row r="117" spans="1:9" ht="12.75">
      <c r="A117" s="21"/>
      <c r="B117" s="38" t="s">
        <v>139</v>
      </c>
      <c r="C117" s="17" t="s">
        <v>140</v>
      </c>
      <c r="D117" s="169">
        <f>SUM(D118)</f>
        <v>21125</v>
      </c>
      <c r="E117" s="169">
        <f>SUM(E118)</f>
        <v>13903</v>
      </c>
      <c r="F117" s="169">
        <f>SUM(F118)</f>
        <v>0</v>
      </c>
      <c r="G117" s="169">
        <f t="shared" si="5"/>
        <v>13903</v>
      </c>
      <c r="H117" s="169">
        <f>SUM(H118)</f>
        <v>0</v>
      </c>
      <c r="I117" s="169">
        <f t="shared" si="4"/>
        <v>13903</v>
      </c>
    </row>
    <row r="118" spans="1:9" ht="12.75">
      <c r="A118" s="23">
        <v>41</v>
      </c>
      <c r="B118" s="42">
        <v>651</v>
      </c>
      <c r="C118" s="23" t="s">
        <v>141</v>
      </c>
      <c r="D118" s="129">
        <f>SUM(D119:D122)</f>
        <v>21125</v>
      </c>
      <c r="E118" s="129">
        <f>SUM(E119:E122)</f>
        <v>13903</v>
      </c>
      <c r="F118" s="129">
        <f>SUM(F119:F122)</f>
        <v>0</v>
      </c>
      <c r="G118" s="129">
        <f t="shared" si="5"/>
        <v>13903</v>
      </c>
      <c r="H118" s="129">
        <f>SUM(H119:H122)</f>
        <v>0</v>
      </c>
      <c r="I118" s="129">
        <f t="shared" si="4"/>
        <v>13903</v>
      </c>
    </row>
    <row r="119" spans="1:9" ht="12.75">
      <c r="A119" s="13">
        <v>41</v>
      </c>
      <c r="B119" s="36">
        <v>651002</v>
      </c>
      <c r="C119" s="13" t="s">
        <v>142</v>
      </c>
      <c r="D119" s="135">
        <v>5041</v>
      </c>
      <c r="E119" s="135">
        <v>2819</v>
      </c>
      <c r="F119" s="135"/>
      <c r="G119" s="135">
        <f t="shared" si="5"/>
        <v>2819</v>
      </c>
      <c r="H119" s="135"/>
      <c r="I119" s="135">
        <f t="shared" si="4"/>
        <v>2819</v>
      </c>
    </row>
    <row r="120" spans="1:9" ht="12.75">
      <c r="A120" s="13"/>
      <c r="B120" s="13">
        <v>651002</v>
      </c>
      <c r="C120" s="13" t="s">
        <v>315</v>
      </c>
      <c r="D120" s="135">
        <v>7584</v>
      </c>
      <c r="E120" s="135">
        <v>2584</v>
      </c>
      <c r="F120" s="135"/>
      <c r="G120" s="135">
        <f t="shared" si="5"/>
        <v>2584</v>
      </c>
      <c r="H120" s="135"/>
      <c r="I120" s="135">
        <f t="shared" si="4"/>
        <v>2584</v>
      </c>
    </row>
    <row r="121" spans="1:9" ht="12.75">
      <c r="A121" s="13"/>
      <c r="B121" s="13">
        <v>651002</v>
      </c>
      <c r="C121" s="13" t="s">
        <v>457</v>
      </c>
      <c r="D121" s="135">
        <v>6500</v>
      </c>
      <c r="E121" s="135">
        <v>6500</v>
      </c>
      <c r="F121" s="135"/>
      <c r="G121" s="135">
        <f t="shared" si="5"/>
        <v>6500</v>
      </c>
      <c r="H121" s="135"/>
      <c r="I121" s="135">
        <f t="shared" si="4"/>
        <v>6500</v>
      </c>
    </row>
    <row r="122" spans="1:9" ht="12.75">
      <c r="A122" s="13"/>
      <c r="B122" s="13">
        <v>653002</v>
      </c>
      <c r="C122" s="13" t="s">
        <v>458</v>
      </c>
      <c r="D122" s="150">
        <v>2000</v>
      </c>
      <c r="E122" s="150">
        <v>2000</v>
      </c>
      <c r="F122" s="150"/>
      <c r="G122" s="150">
        <f t="shared" si="5"/>
        <v>2000</v>
      </c>
      <c r="H122" s="150"/>
      <c r="I122" s="150">
        <f t="shared" si="4"/>
        <v>2000</v>
      </c>
    </row>
    <row r="123" spans="1:9" ht="12.75">
      <c r="A123" s="43"/>
      <c r="B123" s="43"/>
      <c r="C123" s="43"/>
      <c r="D123" s="151"/>
      <c r="E123" s="151"/>
      <c r="F123" s="151"/>
      <c r="G123" s="151"/>
      <c r="H123" s="151"/>
      <c r="I123" s="151"/>
    </row>
    <row r="124" spans="1:9" ht="12.75">
      <c r="A124" s="5"/>
      <c r="B124" s="63" t="s">
        <v>60</v>
      </c>
      <c r="C124" s="30"/>
      <c r="D124" s="165" t="s">
        <v>467</v>
      </c>
      <c r="E124" s="183" t="s">
        <v>484</v>
      </c>
      <c r="F124" s="183" t="s">
        <v>486</v>
      </c>
      <c r="G124" s="183" t="s">
        <v>489</v>
      </c>
      <c r="H124" s="183" t="s">
        <v>485</v>
      </c>
      <c r="I124" s="183" t="s">
        <v>478</v>
      </c>
    </row>
    <row r="125" spans="1:9" ht="12.75">
      <c r="A125" s="8"/>
      <c r="B125" s="79"/>
      <c r="C125" s="32"/>
      <c r="D125" s="166">
        <v>2016</v>
      </c>
      <c r="E125" s="115" t="s">
        <v>477</v>
      </c>
      <c r="F125" s="115" t="s">
        <v>487</v>
      </c>
      <c r="G125" s="115" t="s">
        <v>492</v>
      </c>
      <c r="H125" s="115" t="s">
        <v>477</v>
      </c>
      <c r="I125" s="115" t="s">
        <v>479</v>
      </c>
    </row>
    <row r="126" spans="1:9" ht="12.75">
      <c r="A126" s="47"/>
      <c r="B126" s="21" t="s">
        <v>143</v>
      </c>
      <c r="C126" s="21" t="s">
        <v>144</v>
      </c>
      <c r="D126" s="170">
        <f>SUM(D127)</f>
        <v>25319</v>
      </c>
      <c r="E126" s="170">
        <f>SUM(E127)</f>
        <v>25319</v>
      </c>
      <c r="F126" s="170">
        <f>SUM(F127)</f>
        <v>0</v>
      </c>
      <c r="G126" s="170">
        <f t="shared" si="5"/>
        <v>25319</v>
      </c>
      <c r="H126" s="170">
        <f>SUM(H127)</f>
        <v>0</v>
      </c>
      <c r="I126" s="170">
        <f t="shared" si="4"/>
        <v>25319</v>
      </c>
    </row>
    <row r="127" spans="1:9" ht="12.75">
      <c r="A127" s="17">
        <v>41</v>
      </c>
      <c r="B127" s="37">
        <v>642</v>
      </c>
      <c r="C127" s="17" t="s">
        <v>145</v>
      </c>
      <c r="D127" s="171">
        <f>SUM(D128:D130)</f>
        <v>25319</v>
      </c>
      <c r="E127" s="171">
        <f>SUM(E128:E130)</f>
        <v>25319</v>
      </c>
      <c r="F127" s="171">
        <f>SUM(F128:F130)</f>
        <v>0</v>
      </c>
      <c r="G127" s="171">
        <f t="shared" si="5"/>
        <v>25319</v>
      </c>
      <c r="H127" s="171">
        <f>SUM(H128:H130)</f>
        <v>0</v>
      </c>
      <c r="I127" s="171">
        <f t="shared" si="4"/>
        <v>25319</v>
      </c>
    </row>
    <row r="128" spans="1:9" ht="12.75">
      <c r="A128" s="13">
        <v>41</v>
      </c>
      <c r="B128" s="36">
        <v>642001</v>
      </c>
      <c r="C128" s="13" t="s">
        <v>146</v>
      </c>
      <c r="D128" s="135">
        <v>21000</v>
      </c>
      <c r="E128" s="135">
        <v>21000</v>
      </c>
      <c r="F128" s="135">
        <v>0</v>
      </c>
      <c r="G128" s="135">
        <f t="shared" si="5"/>
        <v>21000</v>
      </c>
      <c r="H128" s="135">
        <v>0</v>
      </c>
      <c r="I128" s="135">
        <f t="shared" si="4"/>
        <v>21000</v>
      </c>
    </row>
    <row r="129" spans="1:9" ht="12.75">
      <c r="A129" s="13">
        <v>41</v>
      </c>
      <c r="B129" s="36">
        <v>642001</v>
      </c>
      <c r="C129" s="13" t="s">
        <v>147</v>
      </c>
      <c r="D129" s="135">
        <v>1000</v>
      </c>
      <c r="E129" s="135">
        <v>1000</v>
      </c>
      <c r="F129" s="135">
        <v>0</v>
      </c>
      <c r="G129" s="135">
        <f t="shared" si="5"/>
        <v>1000</v>
      </c>
      <c r="H129" s="135">
        <v>0</v>
      </c>
      <c r="I129" s="135">
        <f t="shared" si="4"/>
        <v>1000</v>
      </c>
    </row>
    <row r="130" spans="1:9" ht="12.75">
      <c r="A130" s="13">
        <v>41</v>
      </c>
      <c r="B130" s="13">
        <v>642006</v>
      </c>
      <c r="C130" s="13" t="s">
        <v>148</v>
      </c>
      <c r="D130" s="135">
        <v>3319</v>
      </c>
      <c r="E130" s="135">
        <v>3319</v>
      </c>
      <c r="F130" s="135">
        <v>0</v>
      </c>
      <c r="G130" s="135">
        <f t="shared" si="5"/>
        <v>3319</v>
      </c>
      <c r="H130" s="135">
        <v>0</v>
      </c>
      <c r="I130" s="135">
        <f t="shared" si="4"/>
        <v>3319</v>
      </c>
    </row>
    <row r="131" spans="1:9" ht="12.75">
      <c r="A131" s="5"/>
      <c r="B131" s="63" t="s">
        <v>60</v>
      </c>
      <c r="C131" s="30"/>
      <c r="D131" s="165" t="s">
        <v>467</v>
      </c>
      <c r="E131" s="183" t="s">
        <v>484</v>
      </c>
      <c r="F131" s="183" t="s">
        <v>486</v>
      </c>
      <c r="G131" s="183" t="s">
        <v>489</v>
      </c>
      <c r="H131" s="183" t="s">
        <v>485</v>
      </c>
      <c r="I131" s="183" t="s">
        <v>478</v>
      </c>
    </row>
    <row r="132" spans="1:9" ht="12.75">
      <c r="A132" s="8"/>
      <c r="B132" s="79"/>
      <c r="C132" s="32"/>
      <c r="D132" s="166">
        <v>2016</v>
      </c>
      <c r="E132" s="115" t="s">
        <v>477</v>
      </c>
      <c r="F132" s="115" t="s">
        <v>487</v>
      </c>
      <c r="G132" s="115" t="s">
        <v>492</v>
      </c>
      <c r="H132" s="115" t="s">
        <v>477</v>
      </c>
      <c r="I132" s="115" t="s">
        <v>479</v>
      </c>
    </row>
    <row r="133" spans="1:9" ht="12.75">
      <c r="A133" s="17"/>
      <c r="B133" s="17" t="s">
        <v>149</v>
      </c>
      <c r="C133" s="17" t="s">
        <v>150</v>
      </c>
      <c r="D133" s="167">
        <f>D135+D144+D154+D187+D193+D199+D211+D217</f>
        <v>379895</v>
      </c>
      <c r="E133" s="167">
        <f>E135+E144+E154+E187+E193+E199+E211+E217</f>
        <v>379895</v>
      </c>
      <c r="F133" s="167">
        <f>F135+F144+F154+F187+F193+F199+F211+F217</f>
        <v>0</v>
      </c>
      <c r="G133" s="167">
        <f t="shared" si="5"/>
        <v>379895</v>
      </c>
      <c r="H133" s="167">
        <f>H135+H144+H154+H187+H193+H199+H211+H217</f>
        <v>0</v>
      </c>
      <c r="I133" s="167">
        <f t="shared" si="4"/>
        <v>379895</v>
      </c>
    </row>
    <row r="134" spans="1:9" ht="12.75">
      <c r="A134" s="17"/>
      <c r="B134" s="10"/>
      <c r="C134" s="21" t="s">
        <v>151</v>
      </c>
      <c r="D134" s="103">
        <f>D135+D144+D154+D187</f>
        <v>313983</v>
      </c>
      <c r="E134" s="103">
        <f>E135+E144+E154+E187</f>
        <v>313983</v>
      </c>
      <c r="F134" s="103">
        <f>F135+F144+F154+F187</f>
        <v>0</v>
      </c>
      <c r="G134" s="103">
        <f t="shared" si="5"/>
        <v>313983</v>
      </c>
      <c r="H134" s="103">
        <f>H135+H144+H154+H187</f>
        <v>0</v>
      </c>
      <c r="I134" s="103">
        <f aca="true" t="shared" si="6" ref="I134:I194">G134+H134</f>
        <v>313983</v>
      </c>
    </row>
    <row r="135" spans="1:9" ht="12.75">
      <c r="A135" s="12">
        <v>41</v>
      </c>
      <c r="B135" s="39">
        <v>610</v>
      </c>
      <c r="C135" s="11" t="s">
        <v>130</v>
      </c>
      <c r="D135" s="123">
        <f>SUM(D136:D143)</f>
        <v>203024</v>
      </c>
      <c r="E135" s="123">
        <f>SUM(E136:E143)</f>
        <v>203024</v>
      </c>
      <c r="F135" s="123">
        <f>SUM(F136:F143)</f>
        <v>0</v>
      </c>
      <c r="G135" s="123">
        <f t="shared" si="5"/>
        <v>203024</v>
      </c>
      <c r="H135" s="123">
        <f>SUM(H136:H143)</f>
        <v>0</v>
      </c>
      <c r="I135" s="123">
        <f t="shared" si="6"/>
        <v>203024</v>
      </c>
    </row>
    <row r="136" spans="1:9" ht="12.75" outlineLevel="1">
      <c r="A136" s="13">
        <v>41</v>
      </c>
      <c r="B136" s="36">
        <v>611</v>
      </c>
      <c r="C136" s="13" t="s">
        <v>64</v>
      </c>
      <c r="D136" s="121">
        <v>203024</v>
      </c>
      <c r="E136" s="121">
        <v>203024</v>
      </c>
      <c r="F136" s="121"/>
      <c r="G136" s="121">
        <f t="shared" si="5"/>
        <v>203024</v>
      </c>
      <c r="H136" s="121"/>
      <c r="I136" s="121">
        <f t="shared" si="6"/>
        <v>203024</v>
      </c>
    </row>
    <row r="137" spans="1:9" ht="12.75" outlineLevel="1">
      <c r="A137" s="13">
        <v>41</v>
      </c>
      <c r="B137" s="36">
        <v>612</v>
      </c>
      <c r="C137" s="13" t="s">
        <v>65</v>
      </c>
      <c r="D137" s="153">
        <v>0</v>
      </c>
      <c r="E137" s="153">
        <v>0</v>
      </c>
      <c r="F137" s="153"/>
      <c r="G137" s="153">
        <f t="shared" si="5"/>
        <v>0</v>
      </c>
      <c r="H137" s="153"/>
      <c r="I137" s="153">
        <f t="shared" si="6"/>
        <v>0</v>
      </c>
    </row>
    <row r="138" spans="1:9" ht="12.75" outlineLevel="1">
      <c r="A138" s="13">
        <v>41</v>
      </c>
      <c r="B138" s="36">
        <v>612</v>
      </c>
      <c r="C138" s="13" t="s">
        <v>66</v>
      </c>
      <c r="D138" s="128"/>
      <c r="E138" s="128"/>
      <c r="F138" s="128"/>
      <c r="G138" s="128"/>
      <c r="H138" s="128"/>
      <c r="I138" s="128"/>
    </row>
    <row r="139" spans="1:9" ht="12.75" outlineLevel="1">
      <c r="A139" s="13">
        <v>41</v>
      </c>
      <c r="B139" s="36">
        <v>612</v>
      </c>
      <c r="C139" s="13" t="s">
        <v>152</v>
      </c>
      <c r="D139" s="128"/>
      <c r="E139" s="128"/>
      <c r="F139" s="128"/>
      <c r="G139" s="128"/>
      <c r="H139" s="128"/>
      <c r="I139" s="128"/>
    </row>
    <row r="140" spans="1:9" ht="12.75" outlineLevel="1">
      <c r="A140" s="13">
        <v>41</v>
      </c>
      <c r="B140" s="36">
        <v>612</v>
      </c>
      <c r="C140" s="13" t="s">
        <v>153</v>
      </c>
      <c r="D140" s="128"/>
      <c r="E140" s="128"/>
      <c r="F140" s="128"/>
      <c r="G140" s="128"/>
      <c r="H140" s="128"/>
      <c r="I140" s="128"/>
    </row>
    <row r="141" spans="1:9" ht="12.75" outlineLevel="1">
      <c r="A141" s="13">
        <v>41</v>
      </c>
      <c r="B141" s="36">
        <v>612</v>
      </c>
      <c r="C141" s="13" t="s">
        <v>154</v>
      </c>
      <c r="D141" s="128"/>
      <c r="E141" s="128"/>
      <c r="F141" s="128"/>
      <c r="G141" s="128"/>
      <c r="H141" s="128"/>
      <c r="I141" s="128"/>
    </row>
    <row r="142" spans="1:9" ht="12.75" outlineLevel="1">
      <c r="A142" s="13">
        <v>41</v>
      </c>
      <c r="B142" s="36">
        <v>614</v>
      </c>
      <c r="C142" s="13" t="s">
        <v>67</v>
      </c>
      <c r="D142" s="128"/>
      <c r="E142" s="128"/>
      <c r="F142" s="128"/>
      <c r="G142" s="128"/>
      <c r="H142" s="128"/>
      <c r="I142" s="128"/>
    </row>
    <row r="143" spans="1:9" ht="12.75" outlineLevel="1">
      <c r="A143" s="13">
        <v>41</v>
      </c>
      <c r="B143" s="36">
        <v>615</v>
      </c>
      <c r="C143" s="13" t="s">
        <v>68</v>
      </c>
      <c r="D143" s="128"/>
      <c r="E143" s="128"/>
      <c r="F143" s="128"/>
      <c r="G143" s="128"/>
      <c r="H143" s="128"/>
      <c r="I143" s="128"/>
    </row>
    <row r="144" spans="1:9" ht="12.75">
      <c r="A144" s="12">
        <v>41</v>
      </c>
      <c r="B144" s="33">
        <v>620</v>
      </c>
      <c r="C144" s="12" t="s">
        <v>69</v>
      </c>
      <c r="D144" s="123">
        <f>SUM(D145:D152)</f>
        <v>71670</v>
      </c>
      <c r="E144" s="123">
        <f>SUM(E145:E152)</f>
        <v>71670</v>
      </c>
      <c r="F144" s="123">
        <f>SUM(F145:F152)</f>
        <v>0</v>
      </c>
      <c r="G144" s="123">
        <f t="shared" si="5"/>
        <v>71670</v>
      </c>
      <c r="H144" s="123">
        <f>SUM(H145:H152)</f>
        <v>0</v>
      </c>
      <c r="I144" s="123">
        <f t="shared" si="6"/>
        <v>71670</v>
      </c>
    </row>
    <row r="145" spans="1:9" s="78" customFormat="1" ht="12.75" outlineLevel="1">
      <c r="A145" s="76">
        <v>41</v>
      </c>
      <c r="B145" s="77" t="s">
        <v>70</v>
      </c>
      <c r="C145" s="76" t="s">
        <v>71</v>
      </c>
      <c r="D145" s="154">
        <v>20302</v>
      </c>
      <c r="E145" s="154">
        <v>20302</v>
      </c>
      <c r="F145" s="154"/>
      <c r="G145" s="154">
        <f t="shared" si="5"/>
        <v>20302</v>
      </c>
      <c r="H145" s="154"/>
      <c r="I145" s="154">
        <f t="shared" si="6"/>
        <v>20302</v>
      </c>
    </row>
    <row r="146" spans="1:9" s="78" customFormat="1" ht="12.75" outlineLevel="1">
      <c r="A146" s="76">
        <v>41</v>
      </c>
      <c r="B146" s="77">
        <v>625001</v>
      </c>
      <c r="C146" s="76" t="s">
        <v>155</v>
      </c>
      <c r="D146" s="154">
        <v>2842</v>
      </c>
      <c r="E146" s="154">
        <v>2842</v>
      </c>
      <c r="F146" s="154"/>
      <c r="G146" s="154">
        <f t="shared" si="5"/>
        <v>2842</v>
      </c>
      <c r="H146" s="154"/>
      <c r="I146" s="154">
        <f t="shared" si="6"/>
        <v>2842</v>
      </c>
    </row>
    <row r="147" spans="1:9" s="78" customFormat="1" ht="12.75" outlineLevel="1">
      <c r="A147" s="76">
        <v>41</v>
      </c>
      <c r="B147" s="77">
        <v>625002</v>
      </c>
      <c r="C147" s="76" t="s">
        <v>73</v>
      </c>
      <c r="D147" s="154">
        <v>29137</v>
      </c>
      <c r="E147" s="154">
        <v>29137</v>
      </c>
      <c r="F147" s="154"/>
      <c r="G147" s="154">
        <f aca="true" t="shared" si="7" ref="G147:G206">E147+F147</f>
        <v>29137</v>
      </c>
      <c r="H147" s="154"/>
      <c r="I147" s="154">
        <f t="shared" si="6"/>
        <v>29137</v>
      </c>
    </row>
    <row r="148" spans="1:9" s="78" customFormat="1" ht="12.75" outlineLevel="1">
      <c r="A148" s="76">
        <v>41</v>
      </c>
      <c r="B148" s="77">
        <v>625003</v>
      </c>
      <c r="C148" s="76" t="s">
        <v>74</v>
      </c>
      <c r="D148" s="154">
        <v>1624</v>
      </c>
      <c r="E148" s="154">
        <v>1624</v>
      </c>
      <c r="F148" s="154"/>
      <c r="G148" s="154">
        <f t="shared" si="7"/>
        <v>1624</v>
      </c>
      <c r="H148" s="154"/>
      <c r="I148" s="154">
        <f t="shared" si="6"/>
        <v>1624</v>
      </c>
    </row>
    <row r="149" spans="1:9" s="78" customFormat="1" ht="12.75" outlineLevel="1">
      <c r="A149" s="76">
        <v>41</v>
      </c>
      <c r="B149" s="77">
        <v>625004</v>
      </c>
      <c r="C149" s="76" t="s">
        <v>75</v>
      </c>
      <c r="D149" s="154">
        <v>6091</v>
      </c>
      <c r="E149" s="154">
        <v>6091</v>
      </c>
      <c r="F149" s="154"/>
      <c r="G149" s="154">
        <f t="shared" si="7"/>
        <v>6091</v>
      </c>
      <c r="H149" s="154"/>
      <c r="I149" s="154">
        <f t="shared" si="6"/>
        <v>6091</v>
      </c>
    </row>
    <row r="150" spans="1:9" s="78" customFormat="1" ht="12.75" outlineLevel="1">
      <c r="A150" s="76">
        <v>41</v>
      </c>
      <c r="B150" s="77">
        <v>625005</v>
      </c>
      <c r="C150" s="76" t="s">
        <v>76</v>
      </c>
      <c r="D150" s="154">
        <v>2030</v>
      </c>
      <c r="E150" s="154">
        <v>2030</v>
      </c>
      <c r="F150" s="154"/>
      <c r="G150" s="154">
        <f t="shared" si="7"/>
        <v>2030</v>
      </c>
      <c r="H150" s="154"/>
      <c r="I150" s="154">
        <f t="shared" si="6"/>
        <v>2030</v>
      </c>
    </row>
    <row r="151" spans="1:9" s="78" customFormat="1" ht="12.75" outlineLevel="1">
      <c r="A151" s="76">
        <v>41</v>
      </c>
      <c r="B151" s="77">
        <v>625007</v>
      </c>
      <c r="C151" s="76" t="s">
        <v>131</v>
      </c>
      <c r="D151" s="154">
        <v>9644</v>
      </c>
      <c r="E151" s="154">
        <v>9644</v>
      </c>
      <c r="F151" s="154"/>
      <c r="G151" s="154">
        <f t="shared" si="7"/>
        <v>9644</v>
      </c>
      <c r="H151" s="154"/>
      <c r="I151" s="154">
        <f t="shared" si="6"/>
        <v>9644</v>
      </c>
    </row>
    <row r="152" spans="1:9" s="78" customFormat="1" ht="12.75" outlineLevel="1">
      <c r="A152" s="76">
        <v>41</v>
      </c>
      <c r="B152" s="77">
        <v>627</v>
      </c>
      <c r="C152" s="76" t="s">
        <v>78</v>
      </c>
      <c r="D152" s="155"/>
      <c r="E152" s="155"/>
      <c r="F152" s="155"/>
      <c r="G152" s="155">
        <f t="shared" si="7"/>
        <v>0</v>
      </c>
      <c r="H152" s="155"/>
      <c r="I152" s="155">
        <f t="shared" si="6"/>
        <v>0</v>
      </c>
    </row>
    <row r="153" spans="1:9" ht="12.75">
      <c r="A153" s="35"/>
      <c r="B153" s="36"/>
      <c r="C153" s="13"/>
      <c r="D153" s="128"/>
      <c r="E153" s="128"/>
      <c r="F153" s="128"/>
      <c r="G153" s="128">
        <f t="shared" si="7"/>
        <v>0</v>
      </c>
      <c r="H153" s="128"/>
      <c r="I153" s="128"/>
    </row>
    <row r="154" spans="1:9" ht="12.75">
      <c r="A154" s="17"/>
      <c r="B154" s="37">
        <v>630</v>
      </c>
      <c r="C154" s="17" t="s">
        <v>79</v>
      </c>
      <c r="D154" s="172">
        <f>D155+D158+D163+D170+D175+D176+D182</f>
        <v>39139</v>
      </c>
      <c r="E154" s="172">
        <f>E155+E158+E163+E170+E175+E176+E182</f>
        <v>39139</v>
      </c>
      <c r="F154" s="172">
        <f>F155+F158+F163+F170+F175+F176+F182</f>
        <v>0</v>
      </c>
      <c r="G154" s="172">
        <f t="shared" si="7"/>
        <v>39139</v>
      </c>
      <c r="H154" s="172">
        <f>H155+H158+H163+H170+H175+H176+H182</f>
        <v>0</v>
      </c>
      <c r="I154" s="172">
        <f t="shared" si="6"/>
        <v>39139</v>
      </c>
    </row>
    <row r="155" spans="1:9" ht="12.75">
      <c r="A155" s="12">
        <v>41</v>
      </c>
      <c r="B155" s="33">
        <v>631</v>
      </c>
      <c r="C155" s="12" t="s">
        <v>80</v>
      </c>
      <c r="D155" s="152">
        <f>SUM(D156:D157)</f>
        <v>200</v>
      </c>
      <c r="E155" s="152">
        <f>SUM(E156:E157)</f>
        <v>200</v>
      </c>
      <c r="F155" s="152">
        <f>SUM(F156:F157)</f>
        <v>0</v>
      </c>
      <c r="G155" s="152">
        <f t="shared" si="7"/>
        <v>200</v>
      </c>
      <c r="H155" s="152">
        <f>SUM(H156:H157)</f>
        <v>0</v>
      </c>
      <c r="I155" s="152">
        <f t="shared" si="6"/>
        <v>200</v>
      </c>
    </row>
    <row r="156" spans="1:9" ht="12.75" outlineLevel="1">
      <c r="A156" s="13">
        <v>41</v>
      </c>
      <c r="B156" s="36">
        <v>631001</v>
      </c>
      <c r="C156" s="13" t="s">
        <v>81</v>
      </c>
      <c r="D156" s="91">
        <v>200</v>
      </c>
      <c r="E156" s="91">
        <v>200</v>
      </c>
      <c r="F156" s="91"/>
      <c r="G156" s="91">
        <f t="shared" si="7"/>
        <v>200</v>
      </c>
      <c r="H156" s="91"/>
      <c r="I156" s="91">
        <f t="shared" si="6"/>
        <v>200</v>
      </c>
    </row>
    <row r="157" spans="1:9" ht="12.75" outlineLevel="1">
      <c r="A157" s="13">
        <v>41</v>
      </c>
      <c r="B157" s="36">
        <v>631002</v>
      </c>
      <c r="C157" s="13" t="s">
        <v>82</v>
      </c>
      <c r="D157" s="91"/>
      <c r="E157" s="91"/>
      <c r="F157" s="91"/>
      <c r="G157" s="91">
        <f t="shared" si="7"/>
        <v>0</v>
      </c>
      <c r="H157" s="91"/>
      <c r="I157" s="91">
        <f t="shared" si="6"/>
        <v>0</v>
      </c>
    </row>
    <row r="158" spans="1:9" ht="12.75">
      <c r="A158" s="12">
        <v>41</v>
      </c>
      <c r="B158" s="33">
        <v>632</v>
      </c>
      <c r="C158" s="12" t="s">
        <v>83</v>
      </c>
      <c r="D158" s="152">
        <f>SUM(D159:D162)</f>
        <v>8550</v>
      </c>
      <c r="E158" s="152">
        <f>SUM(E159:E162)</f>
        <v>8550</v>
      </c>
      <c r="F158" s="152">
        <f>SUM(F159:F162)</f>
        <v>0</v>
      </c>
      <c r="G158" s="152">
        <f t="shared" si="7"/>
        <v>8550</v>
      </c>
      <c r="H158" s="152">
        <f>SUM(H159:H162)</f>
        <v>0</v>
      </c>
      <c r="I158" s="152">
        <f t="shared" si="6"/>
        <v>8550</v>
      </c>
    </row>
    <row r="159" spans="1:9" ht="12.75" outlineLevel="1">
      <c r="A159" s="13">
        <v>41</v>
      </c>
      <c r="B159" s="36">
        <v>632001</v>
      </c>
      <c r="C159" s="13" t="s">
        <v>84</v>
      </c>
      <c r="D159" s="91">
        <v>3200</v>
      </c>
      <c r="E159" s="91">
        <v>3200</v>
      </c>
      <c r="F159" s="91"/>
      <c r="G159" s="91">
        <f t="shared" si="7"/>
        <v>3200</v>
      </c>
      <c r="H159" s="91"/>
      <c r="I159" s="91">
        <f t="shared" si="6"/>
        <v>3200</v>
      </c>
    </row>
    <row r="160" spans="1:9" ht="12.75" outlineLevel="1">
      <c r="A160" s="13">
        <v>41</v>
      </c>
      <c r="B160" s="36">
        <v>632001</v>
      </c>
      <c r="C160" s="13" t="s">
        <v>85</v>
      </c>
      <c r="D160" s="91">
        <v>3200</v>
      </c>
      <c r="E160" s="91">
        <v>3200</v>
      </c>
      <c r="F160" s="91"/>
      <c r="G160" s="91">
        <f t="shared" si="7"/>
        <v>3200</v>
      </c>
      <c r="H160" s="91"/>
      <c r="I160" s="91">
        <f t="shared" si="6"/>
        <v>3200</v>
      </c>
    </row>
    <row r="161" spans="1:9" ht="12.75" outlineLevel="1">
      <c r="A161" s="13">
        <v>41</v>
      </c>
      <c r="B161" s="36">
        <v>632002</v>
      </c>
      <c r="C161" s="13" t="s">
        <v>86</v>
      </c>
      <c r="D161" s="91">
        <v>150</v>
      </c>
      <c r="E161" s="91">
        <v>150</v>
      </c>
      <c r="F161" s="91"/>
      <c r="G161" s="91">
        <f t="shared" si="7"/>
        <v>150</v>
      </c>
      <c r="H161" s="91"/>
      <c r="I161" s="91">
        <f t="shared" si="6"/>
        <v>150</v>
      </c>
    </row>
    <row r="162" spans="1:9" ht="12.75" outlineLevel="1">
      <c r="A162" s="13">
        <v>41</v>
      </c>
      <c r="B162" s="36">
        <v>632003</v>
      </c>
      <c r="C162" s="13" t="s">
        <v>87</v>
      </c>
      <c r="D162" s="91">
        <v>2000</v>
      </c>
      <c r="E162" s="91">
        <v>2000</v>
      </c>
      <c r="F162" s="91"/>
      <c r="G162" s="91">
        <f t="shared" si="7"/>
        <v>2000</v>
      </c>
      <c r="H162" s="91"/>
      <c r="I162" s="91">
        <f t="shared" si="6"/>
        <v>2000</v>
      </c>
    </row>
    <row r="163" spans="1:9" ht="12.75">
      <c r="A163" s="12">
        <v>41</v>
      </c>
      <c r="B163" s="33">
        <v>633</v>
      </c>
      <c r="C163" s="12" t="s">
        <v>88</v>
      </c>
      <c r="D163" s="152">
        <f>SUM(D164:D169)</f>
        <v>10270</v>
      </c>
      <c r="E163" s="152">
        <f>SUM(E164:E169)</f>
        <v>10270</v>
      </c>
      <c r="F163" s="152">
        <f>SUM(F164:F169)</f>
        <v>0</v>
      </c>
      <c r="G163" s="152">
        <f t="shared" si="7"/>
        <v>10270</v>
      </c>
      <c r="H163" s="152">
        <f>SUM(H164:H169)</f>
        <v>0</v>
      </c>
      <c r="I163" s="152">
        <f t="shared" si="6"/>
        <v>10270</v>
      </c>
    </row>
    <row r="164" spans="1:9" ht="12.75">
      <c r="A164" s="13">
        <v>41</v>
      </c>
      <c r="B164" s="36">
        <v>633001</v>
      </c>
      <c r="C164" s="13" t="s">
        <v>89</v>
      </c>
      <c r="D164" s="91">
        <v>800</v>
      </c>
      <c r="E164" s="91">
        <v>800</v>
      </c>
      <c r="F164" s="91"/>
      <c r="G164" s="91">
        <f t="shared" si="7"/>
        <v>800</v>
      </c>
      <c r="H164" s="91"/>
      <c r="I164" s="91">
        <f t="shared" si="6"/>
        <v>800</v>
      </c>
    </row>
    <row r="165" spans="1:9" ht="12.75">
      <c r="A165" s="13">
        <v>41</v>
      </c>
      <c r="B165" s="36">
        <v>633002</v>
      </c>
      <c r="C165" s="13" t="s">
        <v>90</v>
      </c>
      <c r="D165" s="91">
        <v>1000</v>
      </c>
      <c r="E165" s="91">
        <v>1000</v>
      </c>
      <c r="F165" s="91"/>
      <c r="G165" s="91">
        <f t="shared" si="7"/>
        <v>1000</v>
      </c>
      <c r="H165" s="91"/>
      <c r="I165" s="91">
        <f t="shared" si="6"/>
        <v>1000</v>
      </c>
    </row>
    <row r="166" spans="1:9" ht="12.75">
      <c r="A166" s="13">
        <v>41</v>
      </c>
      <c r="B166" s="36">
        <v>633006</v>
      </c>
      <c r="C166" s="13" t="s">
        <v>91</v>
      </c>
      <c r="D166" s="91">
        <v>2700</v>
      </c>
      <c r="E166" s="91">
        <v>2700</v>
      </c>
      <c r="F166" s="91"/>
      <c r="G166" s="91">
        <f t="shared" si="7"/>
        <v>2700</v>
      </c>
      <c r="H166" s="91"/>
      <c r="I166" s="91">
        <f t="shared" si="6"/>
        <v>2700</v>
      </c>
    </row>
    <row r="167" spans="1:9" ht="12.75">
      <c r="A167" s="13">
        <v>41</v>
      </c>
      <c r="B167" s="36">
        <v>633003</v>
      </c>
      <c r="C167" s="13" t="s">
        <v>156</v>
      </c>
      <c r="D167" s="91">
        <v>1100</v>
      </c>
      <c r="E167" s="91">
        <v>1100</v>
      </c>
      <c r="F167" s="91"/>
      <c r="G167" s="91">
        <f t="shared" si="7"/>
        <v>1100</v>
      </c>
      <c r="H167" s="91"/>
      <c r="I167" s="91">
        <f t="shared" si="6"/>
        <v>1100</v>
      </c>
    </row>
    <row r="168" spans="1:9" ht="12.75">
      <c r="A168" s="13">
        <v>41</v>
      </c>
      <c r="B168" s="36">
        <v>633010</v>
      </c>
      <c r="C168" s="13" t="s">
        <v>157</v>
      </c>
      <c r="D168" s="91">
        <v>4470</v>
      </c>
      <c r="E168" s="91">
        <v>4470</v>
      </c>
      <c r="F168" s="91"/>
      <c r="G168" s="91">
        <f t="shared" si="7"/>
        <v>4470</v>
      </c>
      <c r="H168" s="91"/>
      <c r="I168" s="91">
        <f t="shared" si="6"/>
        <v>4470</v>
      </c>
    </row>
    <row r="169" spans="1:9" ht="12.75">
      <c r="A169" s="13">
        <v>41</v>
      </c>
      <c r="B169" s="36">
        <v>633013</v>
      </c>
      <c r="C169" s="13" t="s">
        <v>158</v>
      </c>
      <c r="D169" s="91">
        <v>200</v>
      </c>
      <c r="E169" s="91">
        <v>200</v>
      </c>
      <c r="F169" s="91"/>
      <c r="G169" s="91">
        <f t="shared" si="7"/>
        <v>200</v>
      </c>
      <c r="H169" s="91"/>
      <c r="I169" s="91">
        <f t="shared" si="6"/>
        <v>200</v>
      </c>
    </row>
    <row r="170" spans="1:9" ht="12.75">
      <c r="A170" s="12">
        <v>41</v>
      </c>
      <c r="B170" s="33">
        <v>634</v>
      </c>
      <c r="C170" s="12" t="s">
        <v>95</v>
      </c>
      <c r="D170" s="152">
        <f>SUM(D171:D174)</f>
        <v>6000</v>
      </c>
      <c r="E170" s="152">
        <f>SUM(E171:E174)</f>
        <v>6000</v>
      </c>
      <c r="F170" s="152">
        <f>SUM(F171:F174)</f>
        <v>0</v>
      </c>
      <c r="G170" s="152">
        <f t="shared" si="7"/>
        <v>6000</v>
      </c>
      <c r="H170" s="152">
        <f>SUM(H171:H174)</f>
        <v>0</v>
      </c>
      <c r="I170" s="152">
        <f t="shared" si="6"/>
        <v>6000</v>
      </c>
    </row>
    <row r="171" spans="1:9" ht="12.75" outlineLevel="1">
      <c r="A171" s="13">
        <v>41</v>
      </c>
      <c r="B171" s="36">
        <v>634001</v>
      </c>
      <c r="C171" s="13" t="s">
        <v>96</v>
      </c>
      <c r="D171" s="91">
        <v>4000</v>
      </c>
      <c r="E171" s="91">
        <v>4000</v>
      </c>
      <c r="F171" s="91"/>
      <c r="G171" s="91">
        <f t="shared" si="7"/>
        <v>4000</v>
      </c>
      <c r="H171" s="91"/>
      <c r="I171" s="91">
        <f t="shared" si="6"/>
        <v>4000</v>
      </c>
    </row>
    <row r="172" spans="1:9" ht="12.75" outlineLevel="1">
      <c r="A172" s="13">
        <v>41</v>
      </c>
      <c r="B172" s="36">
        <v>634002</v>
      </c>
      <c r="C172" s="13" t="s">
        <v>97</v>
      </c>
      <c r="D172" s="91">
        <v>2000</v>
      </c>
      <c r="E172" s="91">
        <v>2000</v>
      </c>
      <c r="F172" s="91"/>
      <c r="G172" s="91">
        <f t="shared" si="7"/>
        <v>2000</v>
      </c>
      <c r="H172" s="91"/>
      <c r="I172" s="91">
        <f t="shared" si="6"/>
        <v>2000</v>
      </c>
    </row>
    <row r="173" spans="1:9" ht="12.75" outlineLevel="1">
      <c r="A173" s="13">
        <v>41</v>
      </c>
      <c r="B173" s="36">
        <v>634005</v>
      </c>
      <c r="C173" s="13" t="s">
        <v>159</v>
      </c>
      <c r="D173" s="91">
        <v>0</v>
      </c>
      <c r="E173" s="91">
        <v>0</v>
      </c>
      <c r="F173" s="91"/>
      <c r="G173" s="91">
        <f t="shared" si="7"/>
        <v>0</v>
      </c>
      <c r="H173" s="91"/>
      <c r="I173" s="91">
        <f t="shared" si="6"/>
        <v>0</v>
      </c>
    </row>
    <row r="174" spans="1:9" ht="12.75" outlineLevel="1">
      <c r="A174" s="13">
        <v>41</v>
      </c>
      <c r="B174" s="36">
        <v>634004</v>
      </c>
      <c r="C174" s="13" t="s">
        <v>99</v>
      </c>
      <c r="D174" s="91"/>
      <c r="E174" s="91"/>
      <c r="F174" s="91"/>
      <c r="G174" s="91">
        <f t="shared" si="7"/>
        <v>0</v>
      </c>
      <c r="H174" s="91"/>
      <c r="I174" s="91">
        <f t="shared" si="6"/>
        <v>0</v>
      </c>
    </row>
    <row r="175" spans="1:9" ht="12.75">
      <c r="A175" s="12">
        <v>41</v>
      </c>
      <c r="B175" s="33">
        <v>634003</v>
      </c>
      <c r="C175" s="12" t="s">
        <v>100</v>
      </c>
      <c r="D175" s="123">
        <v>450</v>
      </c>
      <c r="E175" s="123">
        <v>450</v>
      </c>
      <c r="F175" s="123"/>
      <c r="G175" s="123">
        <f t="shared" si="7"/>
        <v>450</v>
      </c>
      <c r="H175" s="123"/>
      <c r="I175" s="123">
        <f t="shared" si="6"/>
        <v>450</v>
      </c>
    </row>
    <row r="176" spans="1:9" ht="12.75">
      <c r="A176" s="12">
        <v>41</v>
      </c>
      <c r="B176" s="33">
        <v>635</v>
      </c>
      <c r="C176" s="12" t="s">
        <v>101</v>
      </c>
      <c r="D176" s="123">
        <f>SUM(D177:D181)</f>
        <v>4000</v>
      </c>
      <c r="E176" s="123">
        <f>SUM(E177:E181)</f>
        <v>4000</v>
      </c>
      <c r="F176" s="123">
        <f>SUM(F177:F181)</f>
        <v>0</v>
      </c>
      <c r="G176" s="123">
        <f t="shared" si="7"/>
        <v>4000</v>
      </c>
      <c r="H176" s="123">
        <f>SUM(H177:H181)</f>
        <v>0</v>
      </c>
      <c r="I176" s="123">
        <f t="shared" si="6"/>
        <v>4000</v>
      </c>
    </row>
    <row r="177" spans="1:9" ht="12.75" outlineLevel="1">
      <c r="A177" s="13">
        <v>41</v>
      </c>
      <c r="B177" s="36">
        <v>635001</v>
      </c>
      <c r="C177" s="13" t="s">
        <v>102</v>
      </c>
      <c r="D177" s="91">
        <v>100</v>
      </c>
      <c r="E177" s="91">
        <v>100</v>
      </c>
      <c r="F177" s="91"/>
      <c r="G177" s="91">
        <f t="shared" si="7"/>
        <v>100</v>
      </c>
      <c r="H177" s="91"/>
      <c r="I177" s="91">
        <f t="shared" si="6"/>
        <v>100</v>
      </c>
    </row>
    <row r="178" spans="1:9" ht="12.75" outlineLevel="1">
      <c r="A178" s="13">
        <v>41</v>
      </c>
      <c r="B178" s="36">
        <v>635002</v>
      </c>
      <c r="C178" s="13" t="s">
        <v>103</v>
      </c>
      <c r="D178" s="91">
        <v>100</v>
      </c>
      <c r="E178" s="91">
        <v>100</v>
      </c>
      <c r="F178" s="91"/>
      <c r="G178" s="91">
        <f t="shared" si="7"/>
        <v>100</v>
      </c>
      <c r="H178" s="91"/>
      <c r="I178" s="91">
        <f t="shared" si="6"/>
        <v>100</v>
      </c>
    </row>
    <row r="179" spans="1:9" ht="12.75" outlineLevel="1">
      <c r="A179" s="13">
        <v>41</v>
      </c>
      <c r="B179" s="36">
        <v>635004</v>
      </c>
      <c r="C179" s="13" t="s">
        <v>104</v>
      </c>
      <c r="D179" s="91">
        <v>170</v>
      </c>
      <c r="E179" s="91">
        <v>170</v>
      </c>
      <c r="F179" s="91"/>
      <c r="G179" s="91">
        <f t="shared" si="7"/>
        <v>170</v>
      </c>
      <c r="H179" s="91"/>
      <c r="I179" s="91">
        <f t="shared" si="6"/>
        <v>170</v>
      </c>
    </row>
    <row r="180" spans="1:9" ht="12.75" outlineLevel="1">
      <c r="A180" s="13">
        <v>41</v>
      </c>
      <c r="B180" s="36">
        <v>635005</v>
      </c>
      <c r="C180" s="13" t="s">
        <v>105</v>
      </c>
      <c r="D180" s="91">
        <v>830</v>
      </c>
      <c r="E180" s="91">
        <v>830</v>
      </c>
      <c r="F180" s="91"/>
      <c r="G180" s="91">
        <f t="shared" si="7"/>
        <v>830</v>
      </c>
      <c r="H180" s="91"/>
      <c r="I180" s="91">
        <f t="shared" si="6"/>
        <v>830</v>
      </c>
    </row>
    <row r="181" spans="1:9" ht="12.75" outlineLevel="1">
      <c r="A181" s="13">
        <v>41</v>
      </c>
      <c r="B181" s="36">
        <v>635006</v>
      </c>
      <c r="C181" s="13" t="s">
        <v>106</v>
      </c>
      <c r="D181" s="91">
        <v>2800</v>
      </c>
      <c r="E181" s="91">
        <v>2800</v>
      </c>
      <c r="F181" s="91"/>
      <c r="G181" s="91">
        <f t="shared" si="7"/>
        <v>2800</v>
      </c>
      <c r="H181" s="91"/>
      <c r="I181" s="91">
        <f t="shared" si="6"/>
        <v>2800</v>
      </c>
    </row>
    <row r="182" spans="1:9" ht="12.75">
      <c r="A182" s="12">
        <v>41</v>
      </c>
      <c r="B182" s="33">
        <v>637</v>
      </c>
      <c r="C182" s="12" t="s">
        <v>109</v>
      </c>
      <c r="D182" s="123">
        <f>SUM(D183:D186)</f>
        <v>9669</v>
      </c>
      <c r="E182" s="123">
        <f>SUM(E183:E186)</f>
        <v>9669</v>
      </c>
      <c r="F182" s="123">
        <f>SUM(F183:F186)</f>
        <v>0</v>
      </c>
      <c r="G182" s="123">
        <f t="shared" si="7"/>
        <v>9669</v>
      </c>
      <c r="H182" s="123">
        <f>SUM(H183:H186)</f>
        <v>0</v>
      </c>
      <c r="I182" s="123">
        <f t="shared" si="6"/>
        <v>9669</v>
      </c>
    </row>
    <row r="183" spans="1:9" ht="12.75">
      <c r="A183" s="13">
        <v>41</v>
      </c>
      <c r="B183" s="36">
        <v>637001</v>
      </c>
      <c r="C183" s="13" t="s">
        <v>110</v>
      </c>
      <c r="D183" s="91">
        <v>830</v>
      </c>
      <c r="E183" s="91">
        <v>830</v>
      </c>
      <c r="F183" s="91"/>
      <c r="G183" s="91">
        <f t="shared" si="7"/>
        <v>830</v>
      </c>
      <c r="H183" s="91"/>
      <c r="I183" s="91">
        <f t="shared" si="6"/>
        <v>830</v>
      </c>
    </row>
    <row r="184" spans="1:9" ht="12.75">
      <c r="A184" s="13">
        <v>41</v>
      </c>
      <c r="B184" s="36">
        <v>637004</v>
      </c>
      <c r="C184" s="13" t="s">
        <v>160</v>
      </c>
      <c r="D184" s="91">
        <v>1600</v>
      </c>
      <c r="E184" s="91">
        <v>1600</v>
      </c>
      <c r="F184" s="91"/>
      <c r="G184" s="91">
        <f t="shared" si="7"/>
        <v>1600</v>
      </c>
      <c r="H184" s="91"/>
      <c r="I184" s="91">
        <f t="shared" si="6"/>
        <v>1600</v>
      </c>
    </row>
    <row r="185" spans="1:9" ht="12.75">
      <c r="A185" s="13">
        <v>41</v>
      </c>
      <c r="B185" s="36">
        <v>637005</v>
      </c>
      <c r="C185" s="13" t="s">
        <v>161</v>
      </c>
      <c r="D185" s="91">
        <v>4000</v>
      </c>
      <c r="E185" s="91">
        <v>4000</v>
      </c>
      <c r="F185" s="91"/>
      <c r="G185" s="91">
        <f t="shared" si="7"/>
        <v>4000</v>
      </c>
      <c r="H185" s="91"/>
      <c r="I185" s="91">
        <f t="shared" si="6"/>
        <v>4000</v>
      </c>
    </row>
    <row r="186" spans="1:9" ht="12.75">
      <c r="A186" s="13"/>
      <c r="B186" s="40" t="s">
        <v>417</v>
      </c>
      <c r="C186" s="41" t="s">
        <v>232</v>
      </c>
      <c r="D186" s="91">
        <v>3239</v>
      </c>
      <c r="E186" s="91">
        <v>3239</v>
      </c>
      <c r="F186" s="91"/>
      <c r="G186" s="91">
        <f t="shared" si="7"/>
        <v>3239</v>
      </c>
      <c r="H186" s="91"/>
      <c r="I186" s="91">
        <f t="shared" si="6"/>
        <v>3239</v>
      </c>
    </row>
    <row r="187" spans="1:9" ht="12.75">
      <c r="A187" s="13">
        <v>41</v>
      </c>
      <c r="B187" s="45">
        <v>642</v>
      </c>
      <c r="C187" s="46" t="s">
        <v>162</v>
      </c>
      <c r="D187" s="123">
        <f>SUM(D188)</f>
        <v>150</v>
      </c>
      <c r="E187" s="123">
        <f>SUM(E188)</f>
        <v>150</v>
      </c>
      <c r="F187" s="123">
        <f>SUM(F188)</f>
        <v>0</v>
      </c>
      <c r="G187" s="123">
        <f t="shared" si="7"/>
        <v>150</v>
      </c>
      <c r="H187" s="123">
        <f>SUM(H188)</f>
        <v>0</v>
      </c>
      <c r="I187" s="123">
        <f t="shared" si="6"/>
        <v>150</v>
      </c>
    </row>
    <row r="188" spans="1:9" ht="12.75">
      <c r="A188" s="13">
        <v>41</v>
      </c>
      <c r="B188" s="13">
        <v>642015</v>
      </c>
      <c r="C188" s="13" t="s">
        <v>382</v>
      </c>
      <c r="D188" s="91">
        <v>150</v>
      </c>
      <c r="E188" s="91">
        <v>150</v>
      </c>
      <c r="F188" s="91"/>
      <c r="G188" s="91">
        <f t="shared" si="7"/>
        <v>150</v>
      </c>
      <c r="H188" s="91"/>
      <c r="I188" s="91">
        <f t="shared" si="6"/>
        <v>150</v>
      </c>
    </row>
    <row r="189" spans="1:9" ht="12.75">
      <c r="A189" s="43"/>
      <c r="B189" s="43"/>
      <c r="C189" s="43"/>
      <c r="D189" s="105"/>
      <c r="E189" s="105"/>
      <c r="F189" s="105"/>
      <c r="G189" s="105"/>
      <c r="H189" s="105"/>
      <c r="I189" s="105"/>
    </row>
    <row r="190" spans="1:9" ht="12.75">
      <c r="A190" s="5"/>
      <c r="B190" s="63" t="s">
        <v>60</v>
      </c>
      <c r="C190" s="30"/>
      <c r="D190" s="165" t="s">
        <v>467</v>
      </c>
      <c r="E190" s="183" t="s">
        <v>484</v>
      </c>
      <c r="F190" s="183" t="s">
        <v>486</v>
      </c>
      <c r="G190" s="183" t="s">
        <v>489</v>
      </c>
      <c r="H190" s="183" t="s">
        <v>485</v>
      </c>
      <c r="I190" s="183" t="s">
        <v>478</v>
      </c>
    </row>
    <row r="191" spans="1:9" ht="12.75">
      <c r="A191" s="8"/>
      <c r="B191" s="79"/>
      <c r="C191" s="32"/>
      <c r="D191" s="166">
        <v>2016</v>
      </c>
      <c r="E191" s="115" t="s">
        <v>477</v>
      </c>
      <c r="F191" s="115" t="s">
        <v>487</v>
      </c>
      <c r="G191" s="115" t="s">
        <v>492</v>
      </c>
      <c r="H191" s="115" t="s">
        <v>477</v>
      </c>
      <c r="I191" s="115" t="s">
        <v>479</v>
      </c>
    </row>
    <row r="192" spans="1:9" ht="12.75">
      <c r="A192" s="13"/>
      <c r="B192" s="36"/>
      <c r="C192" s="12" t="s">
        <v>163</v>
      </c>
      <c r="D192" s="110">
        <f>D193+D199+D211+D217</f>
        <v>65912</v>
      </c>
      <c r="E192" s="110">
        <f>E193+E199+E211+E217</f>
        <v>65912</v>
      </c>
      <c r="F192" s="110">
        <f>F193+F199+F211+F217</f>
        <v>0</v>
      </c>
      <c r="G192" s="110">
        <f t="shared" si="7"/>
        <v>65912</v>
      </c>
      <c r="H192" s="110">
        <f>H193+H199+H211+H217</f>
        <v>0</v>
      </c>
      <c r="I192" s="110">
        <f t="shared" si="6"/>
        <v>65912</v>
      </c>
    </row>
    <row r="193" spans="1:9" ht="12.75">
      <c r="A193" s="13"/>
      <c r="B193" s="33">
        <v>610</v>
      </c>
      <c r="C193" s="12" t="s">
        <v>164</v>
      </c>
      <c r="D193" s="129">
        <f>SUM(D194:D198)</f>
        <v>48619</v>
      </c>
      <c r="E193" s="129">
        <f>SUM(E194:E198)</f>
        <v>48619</v>
      </c>
      <c r="F193" s="129">
        <f>SUM(F194:F198)</f>
        <v>0</v>
      </c>
      <c r="G193" s="129">
        <f t="shared" si="7"/>
        <v>48619</v>
      </c>
      <c r="H193" s="129">
        <f>SUM(H194:H198)</f>
        <v>0</v>
      </c>
      <c r="I193" s="129">
        <f t="shared" si="6"/>
        <v>48619</v>
      </c>
    </row>
    <row r="194" spans="1:9" ht="12.75" outlineLevel="1">
      <c r="A194" s="13">
        <v>41</v>
      </c>
      <c r="B194" s="36">
        <v>611</v>
      </c>
      <c r="C194" s="13" t="s">
        <v>64</v>
      </c>
      <c r="D194" s="121">
        <v>48619</v>
      </c>
      <c r="E194" s="121">
        <v>48619</v>
      </c>
      <c r="F194" s="121"/>
      <c r="G194" s="121">
        <f t="shared" si="7"/>
        <v>48619</v>
      </c>
      <c r="H194" s="121"/>
      <c r="I194" s="121">
        <f t="shared" si="6"/>
        <v>48619</v>
      </c>
    </row>
    <row r="195" spans="1:9" ht="12.75" outlineLevel="1">
      <c r="A195" s="13">
        <v>41</v>
      </c>
      <c r="B195" s="36">
        <v>612</v>
      </c>
      <c r="C195" s="13" t="s">
        <v>65</v>
      </c>
      <c r="D195" s="128"/>
      <c r="E195" s="128"/>
      <c r="F195" s="128"/>
      <c r="G195" s="128"/>
      <c r="H195" s="128"/>
      <c r="I195" s="128"/>
    </row>
    <row r="196" spans="1:9" ht="12.75" outlineLevel="1">
      <c r="A196" s="13">
        <v>41</v>
      </c>
      <c r="B196" s="36">
        <v>615</v>
      </c>
      <c r="C196" s="13" t="s">
        <v>316</v>
      </c>
      <c r="D196" s="128"/>
      <c r="E196" s="128"/>
      <c r="F196" s="128"/>
      <c r="G196" s="128"/>
      <c r="H196" s="128"/>
      <c r="I196" s="128"/>
    </row>
    <row r="197" spans="1:9" ht="12.75" outlineLevel="1">
      <c r="A197" s="13">
        <v>41</v>
      </c>
      <c r="B197" s="36">
        <v>614</v>
      </c>
      <c r="C197" s="13" t="s">
        <v>67</v>
      </c>
      <c r="D197" s="128"/>
      <c r="E197" s="128"/>
      <c r="F197" s="128"/>
      <c r="G197" s="128"/>
      <c r="H197" s="128"/>
      <c r="I197" s="128"/>
    </row>
    <row r="198" spans="1:9" ht="12.75">
      <c r="A198" s="13"/>
      <c r="B198" s="36"/>
      <c r="C198" s="13"/>
      <c r="D198" s="128"/>
      <c r="E198" s="128"/>
      <c r="F198" s="128"/>
      <c r="G198" s="128"/>
      <c r="H198" s="128"/>
      <c r="I198" s="128"/>
    </row>
    <row r="199" spans="1:9" ht="12.75">
      <c r="A199" s="12">
        <v>41</v>
      </c>
      <c r="B199" s="33">
        <v>620</v>
      </c>
      <c r="C199" s="12" t="s">
        <v>69</v>
      </c>
      <c r="D199" s="123">
        <f>SUM(D200:D206)</f>
        <v>16993</v>
      </c>
      <c r="E199" s="123">
        <f>SUM(E200:E206)</f>
        <v>16993</v>
      </c>
      <c r="F199" s="123">
        <f>SUM(F200:F206)</f>
        <v>0</v>
      </c>
      <c r="G199" s="123">
        <f t="shared" si="7"/>
        <v>16993</v>
      </c>
      <c r="H199" s="123">
        <f>SUM(H200:H206)</f>
        <v>0</v>
      </c>
      <c r="I199" s="123">
        <f aca="true" t="shared" si="8" ref="I199:I261">G199+H199</f>
        <v>16993</v>
      </c>
    </row>
    <row r="200" spans="1:9" ht="12.75" outlineLevel="1">
      <c r="A200" s="13">
        <v>41</v>
      </c>
      <c r="B200" s="36" t="s">
        <v>70</v>
      </c>
      <c r="C200" s="13" t="s">
        <v>71</v>
      </c>
      <c r="D200" s="91">
        <v>4862</v>
      </c>
      <c r="E200" s="91">
        <v>4862</v>
      </c>
      <c r="F200" s="91"/>
      <c r="G200" s="91">
        <f t="shared" si="7"/>
        <v>4862</v>
      </c>
      <c r="H200" s="91"/>
      <c r="I200" s="91">
        <f t="shared" si="8"/>
        <v>4862</v>
      </c>
    </row>
    <row r="201" spans="1:9" ht="12.75" outlineLevel="1">
      <c r="A201" s="13">
        <v>41</v>
      </c>
      <c r="B201" s="36">
        <v>625001</v>
      </c>
      <c r="C201" s="13" t="s">
        <v>155</v>
      </c>
      <c r="D201" s="91">
        <v>681</v>
      </c>
      <c r="E201" s="91">
        <v>681</v>
      </c>
      <c r="F201" s="91"/>
      <c r="G201" s="91">
        <f t="shared" si="7"/>
        <v>681</v>
      </c>
      <c r="H201" s="91"/>
      <c r="I201" s="91">
        <f t="shared" si="8"/>
        <v>681</v>
      </c>
    </row>
    <row r="202" spans="1:9" ht="12.75" outlineLevel="1">
      <c r="A202" s="13">
        <v>41</v>
      </c>
      <c r="B202" s="36">
        <v>625002</v>
      </c>
      <c r="C202" s="13" t="s">
        <v>73</v>
      </c>
      <c r="D202" s="91">
        <v>6807</v>
      </c>
      <c r="E202" s="91">
        <v>6807</v>
      </c>
      <c r="F202" s="91"/>
      <c r="G202" s="91">
        <f t="shared" si="7"/>
        <v>6807</v>
      </c>
      <c r="H202" s="91"/>
      <c r="I202" s="91">
        <f t="shared" si="8"/>
        <v>6807</v>
      </c>
    </row>
    <row r="203" spans="1:9" ht="12.75" outlineLevel="1">
      <c r="A203" s="13">
        <v>41</v>
      </c>
      <c r="B203" s="36">
        <v>625003</v>
      </c>
      <c r="C203" s="13" t="s">
        <v>74</v>
      </c>
      <c r="D203" s="91">
        <v>389</v>
      </c>
      <c r="E203" s="91">
        <v>389</v>
      </c>
      <c r="F203" s="91"/>
      <c r="G203" s="91">
        <f t="shared" si="7"/>
        <v>389</v>
      </c>
      <c r="H203" s="91"/>
      <c r="I203" s="91">
        <f t="shared" si="8"/>
        <v>389</v>
      </c>
    </row>
    <row r="204" spans="1:9" ht="12.75" outlineLevel="1">
      <c r="A204" s="13">
        <v>41</v>
      </c>
      <c r="B204" s="36">
        <v>625004</v>
      </c>
      <c r="C204" s="13" t="s">
        <v>75</v>
      </c>
      <c r="D204" s="91">
        <v>1459</v>
      </c>
      <c r="E204" s="91">
        <v>1459</v>
      </c>
      <c r="F204" s="91"/>
      <c r="G204" s="91">
        <f t="shared" si="7"/>
        <v>1459</v>
      </c>
      <c r="H204" s="91"/>
      <c r="I204" s="91">
        <f t="shared" si="8"/>
        <v>1459</v>
      </c>
    </row>
    <row r="205" spans="1:9" ht="12.75" outlineLevel="1">
      <c r="A205" s="13">
        <v>41</v>
      </c>
      <c r="B205" s="36">
        <v>625005</v>
      </c>
      <c r="C205" s="13" t="s">
        <v>76</v>
      </c>
      <c r="D205" s="91">
        <v>486</v>
      </c>
      <c r="E205" s="91">
        <v>486</v>
      </c>
      <c r="F205" s="91"/>
      <c r="G205" s="91">
        <f t="shared" si="7"/>
        <v>486</v>
      </c>
      <c r="H205" s="91"/>
      <c r="I205" s="91">
        <f t="shared" si="8"/>
        <v>486</v>
      </c>
    </row>
    <row r="206" spans="1:9" ht="12.75" outlineLevel="1">
      <c r="A206" s="13">
        <v>41</v>
      </c>
      <c r="B206" s="36">
        <v>625007</v>
      </c>
      <c r="C206" s="13" t="s">
        <v>131</v>
      </c>
      <c r="D206" s="91">
        <v>2309</v>
      </c>
      <c r="E206" s="91">
        <v>2309</v>
      </c>
      <c r="F206" s="91"/>
      <c r="G206" s="91">
        <f t="shared" si="7"/>
        <v>2309</v>
      </c>
      <c r="H206" s="91"/>
      <c r="I206" s="91">
        <f t="shared" si="8"/>
        <v>2309</v>
      </c>
    </row>
    <row r="207" spans="1:9" ht="12.75" outlineLevel="1">
      <c r="A207" s="13">
        <v>41</v>
      </c>
      <c r="B207" s="36">
        <v>627</v>
      </c>
      <c r="C207" s="13" t="s">
        <v>325</v>
      </c>
      <c r="D207" s="128"/>
      <c r="E207" s="128"/>
      <c r="F207" s="128"/>
      <c r="G207" s="128"/>
      <c r="H207" s="128"/>
      <c r="I207" s="128"/>
    </row>
    <row r="208" spans="1:9" ht="12.75" outlineLevel="1">
      <c r="A208" s="13"/>
      <c r="B208" s="36"/>
      <c r="C208" s="13"/>
      <c r="D208" s="128"/>
      <c r="E208" s="128"/>
      <c r="F208" s="128"/>
      <c r="G208" s="128"/>
      <c r="H208" s="128"/>
      <c r="I208" s="128"/>
    </row>
    <row r="209" spans="1:9" ht="12.75">
      <c r="A209" s="13"/>
      <c r="B209" s="13"/>
      <c r="C209" s="13"/>
      <c r="D209" s="128"/>
      <c r="E209" s="128"/>
      <c r="F209" s="128"/>
      <c r="G209" s="128"/>
      <c r="H209" s="128"/>
      <c r="I209" s="128"/>
    </row>
    <row r="210" spans="1:9" ht="12.75">
      <c r="A210" s="43"/>
      <c r="B210" s="1"/>
      <c r="C210" s="1"/>
      <c r="D210" s="128"/>
      <c r="E210" s="128"/>
      <c r="F210" s="128"/>
      <c r="G210" s="128"/>
      <c r="H210" s="128"/>
      <c r="I210" s="128"/>
    </row>
    <row r="211" spans="1:9" ht="12.75">
      <c r="A211" s="13"/>
      <c r="B211" s="12">
        <v>630</v>
      </c>
      <c r="C211" s="12" t="s">
        <v>79</v>
      </c>
      <c r="D211" s="123">
        <f>SUM(D212:D216)</f>
        <v>300</v>
      </c>
      <c r="E211" s="123">
        <f>SUM(E212:E216)</f>
        <v>300</v>
      </c>
      <c r="F211" s="123">
        <f>SUM(F212:F216)</f>
        <v>0</v>
      </c>
      <c r="G211" s="123">
        <f aca="true" t="shared" si="9" ref="G211:G274">E211+F211</f>
        <v>300</v>
      </c>
      <c r="H211" s="123">
        <f>SUM(H212:H216)</f>
        <v>0</v>
      </c>
      <c r="I211" s="123">
        <f t="shared" si="8"/>
        <v>300</v>
      </c>
    </row>
    <row r="212" spans="1:9" ht="12.75" outlineLevel="1">
      <c r="A212" s="13"/>
      <c r="B212" s="13">
        <v>633001</v>
      </c>
      <c r="C212" s="13" t="s">
        <v>165</v>
      </c>
      <c r="D212" s="156"/>
      <c r="E212" s="156"/>
      <c r="F212" s="156"/>
      <c r="G212" s="156"/>
      <c r="H212" s="156"/>
      <c r="I212" s="156"/>
    </row>
    <row r="213" spans="1:9" ht="12.75" outlineLevel="1">
      <c r="A213" s="13"/>
      <c r="B213" s="13">
        <v>633002</v>
      </c>
      <c r="C213" s="13" t="s">
        <v>166</v>
      </c>
      <c r="D213" s="156"/>
      <c r="E213" s="156"/>
      <c r="F213" s="156"/>
      <c r="G213" s="156"/>
      <c r="H213" s="156"/>
      <c r="I213" s="156"/>
    </row>
    <row r="214" spans="1:9" ht="12.75" outlineLevel="1">
      <c r="A214" s="13"/>
      <c r="B214" s="13">
        <v>633006</v>
      </c>
      <c r="C214" s="13" t="s">
        <v>91</v>
      </c>
      <c r="D214" s="156"/>
      <c r="E214" s="156"/>
      <c r="F214" s="156"/>
      <c r="G214" s="156"/>
      <c r="H214" s="156"/>
      <c r="I214" s="156"/>
    </row>
    <row r="215" spans="1:9" ht="12.75">
      <c r="A215" s="13"/>
      <c r="B215" s="34">
        <v>635</v>
      </c>
      <c r="C215" s="34" t="s">
        <v>167</v>
      </c>
      <c r="D215" s="91">
        <v>300</v>
      </c>
      <c r="E215" s="91">
        <v>300</v>
      </c>
      <c r="F215" s="91"/>
      <c r="G215" s="91">
        <f t="shared" si="9"/>
        <v>300</v>
      </c>
      <c r="H215" s="141"/>
      <c r="I215" s="141">
        <f t="shared" si="8"/>
        <v>300</v>
      </c>
    </row>
    <row r="216" spans="1:9" ht="12.75">
      <c r="A216" s="13"/>
      <c r="B216" s="13"/>
      <c r="C216" s="13"/>
      <c r="D216" s="128"/>
      <c r="E216" s="128"/>
      <c r="F216" s="128"/>
      <c r="G216" s="128"/>
      <c r="H216" s="128"/>
      <c r="I216" s="128"/>
    </row>
    <row r="217" spans="1:9" ht="12.75">
      <c r="A217" s="12"/>
      <c r="B217" s="12">
        <v>642015</v>
      </c>
      <c r="C217" s="12" t="s">
        <v>168</v>
      </c>
      <c r="D217" s="128"/>
      <c r="E217" s="128"/>
      <c r="F217" s="128"/>
      <c r="G217" s="128"/>
      <c r="H217" s="128"/>
      <c r="I217" s="128"/>
    </row>
    <row r="218" spans="1:9" ht="12.75">
      <c r="A218" s="13"/>
      <c r="B218" s="13"/>
      <c r="C218" s="13"/>
      <c r="D218" s="128"/>
      <c r="E218" s="128"/>
      <c r="F218" s="128"/>
      <c r="G218" s="128"/>
      <c r="H218" s="128"/>
      <c r="I218" s="128"/>
    </row>
    <row r="219" spans="1:3" ht="12.75">
      <c r="A219" s="43"/>
      <c r="B219" s="43"/>
      <c r="C219" s="43"/>
    </row>
    <row r="220" spans="1:9" ht="12.75">
      <c r="A220" s="5"/>
      <c r="B220" s="29" t="s">
        <v>60</v>
      </c>
      <c r="C220" s="30"/>
      <c r="D220" s="165" t="s">
        <v>467</v>
      </c>
      <c r="E220" s="183" t="s">
        <v>484</v>
      </c>
      <c r="F220" s="183" t="s">
        <v>486</v>
      </c>
      <c r="G220" s="183" t="s">
        <v>489</v>
      </c>
      <c r="H220" s="183" t="s">
        <v>485</v>
      </c>
      <c r="I220" s="183" t="s">
        <v>478</v>
      </c>
    </row>
    <row r="221" spans="1:9" ht="12.75">
      <c r="A221" s="8"/>
      <c r="B221" s="31"/>
      <c r="C221" s="32"/>
      <c r="D221" s="166">
        <v>2016</v>
      </c>
      <c r="E221" s="115" t="s">
        <v>477</v>
      </c>
      <c r="F221" s="115" t="s">
        <v>487</v>
      </c>
      <c r="G221" s="115" t="s">
        <v>492</v>
      </c>
      <c r="H221" s="115" t="s">
        <v>477</v>
      </c>
      <c r="I221" s="115" t="s">
        <v>479</v>
      </c>
    </row>
    <row r="222" spans="1:9" ht="12.75">
      <c r="A222" s="47"/>
      <c r="B222" s="10" t="s">
        <v>169</v>
      </c>
      <c r="C222" s="21" t="s">
        <v>170</v>
      </c>
      <c r="D222" s="173">
        <f>D223+D228+D233+D236+D237+D239</f>
        <v>19345</v>
      </c>
      <c r="E222" s="173">
        <f>E223+E228+E233+E236+E237+E239</f>
        <v>19345</v>
      </c>
      <c r="F222" s="173">
        <f>F223+F228+F233+F236+F237+F239</f>
        <v>0</v>
      </c>
      <c r="G222" s="173">
        <f t="shared" si="9"/>
        <v>19345</v>
      </c>
      <c r="H222" s="173">
        <f>H223+H228+H233+H236+H237+H239</f>
        <v>3600</v>
      </c>
      <c r="I222" s="173">
        <f t="shared" si="8"/>
        <v>22945</v>
      </c>
    </row>
    <row r="223" spans="1:9" ht="12.75">
      <c r="A223" s="13">
        <v>41</v>
      </c>
      <c r="B223" s="33">
        <v>632</v>
      </c>
      <c r="C223" s="12" t="s">
        <v>171</v>
      </c>
      <c r="D223" s="124">
        <f>SUM(D224:D227)</f>
        <v>9355</v>
      </c>
      <c r="E223" s="124">
        <f>SUM(E224:E227)</f>
        <v>9355</v>
      </c>
      <c r="F223" s="124">
        <f>SUM(F224:F227)</f>
        <v>0</v>
      </c>
      <c r="G223" s="124">
        <f t="shared" si="9"/>
        <v>9355</v>
      </c>
      <c r="H223" s="124">
        <f>SUM(H224:H227)</f>
        <v>0</v>
      </c>
      <c r="I223" s="124">
        <f t="shared" si="8"/>
        <v>9355</v>
      </c>
    </row>
    <row r="224" spans="1:9" ht="12.75" outlineLevel="1">
      <c r="A224" s="13">
        <v>41</v>
      </c>
      <c r="B224" s="36">
        <v>632001</v>
      </c>
      <c r="C224" s="13" t="s">
        <v>172</v>
      </c>
      <c r="D224" s="125">
        <v>3825</v>
      </c>
      <c r="E224" s="125">
        <v>3825</v>
      </c>
      <c r="F224" s="125"/>
      <c r="G224" s="125">
        <f t="shared" si="9"/>
        <v>3825</v>
      </c>
      <c r="H224" s="125"/>
      <c r="I224" s="125">
        <f t="shared" si="8"/>
        <v>3825</v>
      </c>
    </row>
    <row r="225" spans="1:9" ht="12.75" outlineLevel="1">
      <c r="A225" s="13">
        <v>41</v>
      </c>
      <c r="B225" s="36">
        <v>632001</v>
      </c>
      <c r="C225" s="13" t="s">
        <v>173</v>
      </c>
      <c r="D225" s="125">
        <v>4200</v>
      </c>
      <c r="E225" s="125">
        <v>4200</v>
      </c>
      <c r="F225" s="125"/>
      <c r="G225" s="125">
        <f t="shared" si="9"/>
        <v>4200</v>
      </c>
      <c r="H225" s="125"/>
      <c r="I225" s="125">
        <f t="shared" si="8"/>
        <v>4200</v>
      </c>
    </row>
    <row r="226" spans="1:9" ht="12.75" outlineLevel="1">
      <c r="A226" s="13">
        <v>41</v>
      </c>
      <c r="B226" s="36">
        <v>632002</v>
      </c>
      <c r="C226" s="13" t="s">
        <v>86</v>
      </c>
      <c r="D226" s="125">
        <v>830</v>
      </c>
      <c r="E226" s="125">
        <v>830</v>
      </c>
      <c r="F226" s="125"/>
      <c r="G226" s="125">
        <f t="shared" si="9"/>
        <v>830</v>
      </c>
      <c r="H226" s="125"/>
      <c r="I226" s="125">
        <f t="shared" si="8"/>
        <v>830</v>
      </c>
    </row>
    <row r="227" spans="1:9" ht="12.75" outlineLevel="1">
      <c r="A227" s="13">
        <v>41</v>
      </c>
      <c r="B227" s="36">
        <v>632003</v>
      </c>
      <c r="C227" s="13" t="s">
        <v>174</v>
      </c>
      <c r="D227" s="125">
        <v>500</v>
      </c>
      <c r="E227" s="125">
        <v>500</v>
      </c>
      <c r="F227" s="125"/>
      <c r="G227" s="125">
        <f t="shared" si="9"/>
        <v>500</v>
      </c>
      <c r="H227" s="125"/>
      <c r="I227" s="125">
        <f t="shared" si="8"/>
        <v>500</v>
      </c>
    </row>
    <row r="228" spans="1:9" ht="12.75">
      <c r="A228" s="13">
        <v>41</v>
      </c>
      <c r="B228" s="33">
        <v>633</v>
      </c>
      <c r="C228" s="12" t="s">
        <v>88</v>
      </c>
      <c r="D228" s="124">
        <f>SUM(D229:D232)</f>
        <v>3750</v>
      </c>
      <c r="E228" s="124">
        <f>SUM(E229:E232)</f>
        <v>3750</v>
      </c>
      <c r="F228" s="124">
        <f>SUM(F229:F232)</f>
        <v>0</v>
      </c>
      <c r="G228" s="124">
        <f t="shared" si="9"/>
        <v>3750</v>
      </c>
      <c r="H228" s="124">
        <f>SUM(H229:H232)</f>
        <v>3600</v>
      </c>
      <c r="I228" s="124">
        <f t="shared" si="8"/>
        <v>7350</v>
      </c>
    </row>
    <row r="229" spans="1:9" ht="12.75">
      <c r="A229" s="13">
        <v>41</v>
      </c>
      <c r="B229" s="36">
        <v>633001</v>
      </c>
      <c r="C229" s="13" t="s">
        <v>89</v>
      </c>
      <c r="D229" s="125"/>
      <c r="E229" s="125"/>
      <c r="F229" s="125"/>
      <c r="G229" s="125">
        <f t="shared" si="9"/>
        <v>0</v>
      </c>
      <c r="H229" s="125"/>
      <c r="I229" s="125">
        <f t="shared" si="8"/>
        <v>0</v>
      </c>
    </row>
    <row r="230" spans="1:9" ht="12.75">
      <c r="A230" s="13">
        <v>41</v>
      </c>
      <c r="B230" s="36">
        <v>633004</v>
      </c>
      <c r="C230" s="13" t="s">
        <v>175</v>
      </c>
      <c r="D230" s="125">
        <v>350</v>
      </c>
      <c r="E230" s="125">
        <v>350</v>
      </c>
      <c r="F230" s="125"/>
      <c r="G230" s="125">
        <f t="shared" si="9"/>
        <v>350</v>
      </c>
      <c r="H230" s="125"/>
      <c r="I230" s="125">
        <f t="shared" si="8"/>
        <v>350</v>
      </c>
    </row>
    <row r="231" spans="1:9" ht="12.75">
      <c r="A231" s="13">
        <v>41</v>
      </c>
      <c r="B231" s="36">
        <v>633005</v>
      </c>
      <c r="C231" s="13" t="s">
        <v>176</v>
      </c>
      <c r="D231" s="125">
        <v>2600</v>
      </c>
      <c r="E231" s="125">
        <v>2600</v>
      </c>
      <c r="F231" s="125"/>
      <c r="G231" s="125">
        <f t="shared" si="9"/>
        <v>2600</v>
      </c>
      <c r="H231" s="125">
        <v>3600</v>
      </c>
      <c r="I231" s="125">
        <f t="shared" si="8"/>
        <v>6200</v>
      </c>
    </row>
    <row r="232" spans="1:9" ht="12.75">
      <c r="A232" s="13">
        <v>41</v>
      </c>
      <c r="B232" s="36">
        <v>633010</v>
      </c>
      <c r="C232" s="13" t="s">
        <v>177</v>
      </c>
      <c r="D232" s="125">
        <v>800</v>
      </c>
      <c r="E232" s="125">
        <v>800</v>
      </c>
      <c r="F232" s="125"/>
      <c r="G232" s="125">
        <f t="shared" si="9"/>
        <v>800</v>
      </c>
      <c r="H232" s="125"/>
      <c r="I232" s="125">
        <f t="shared" si="8"/>
        <v>800</v>
      </c>
    </row>
    <row r="233" spans="1:9" ht="12.75">
      <c r="A233" s="13">
        <v>41</v>
      </c>
      <c r="B233" s="33">
        <v>634</v>
      </c>
      <c r="C233" s="12" t="s">
        <v>95</v>
      </c>
      <c r="D233" s="124">
        <f>SUM(D234:D235)</f>
        <v>2000</v>
      </c>
      <c r="E233" s="124">
        <f>SUM(E234:E235)</f>
        <v>2000</v>
      </c>
      <c r="F233" s="124">
        <f>SUM(F234:F235)</f>
        <v>0</v>
      </c>
      <c r="G233" s="124">
        <f t="shared" si="9"/>
        <v>2000</v>
      </c>
      <c r="H233" s="124">
        <f>SUM(H234:H235)</f>
        <v>0</v>
      </c>
      <c r="I233" s="124">
        <f t="shared" si="8"/>
        <v>2000</v>
      </c>
    </row>
    <row r="234" spans="1:9" ht="12.75" outlineLevel="1">
      <c r="A234" s="13">
        <v>41</v>
      </c>
      <c r="B234" s="36">
        <v>634001</v>
      </c>
      <c r="C234" s="13" t="s">
        <v>178</v>
      </c>
      <c r="D234" s="125">
        <v>1500</v>
      </c>
      <c r="E234" s="125">
        <v>1500</v>
      </c>
      <c r="F234" s="125"/>
      <c r="G234" s="125">
        <f t="shared" si="9"/>
        <v>1500</v>
      </c>
      <c r="H234" s="125"/>
      <c r="I234" s="125">
        <f t="shared" si="8"/>
        <v>1500</v>
      </c>
    </row>
    <row r="235" spans="1:9" ht="12.75" outlineLevel="1">
      <c r="A235" s="13">
        <v>41</v>
      </c>
      <c r="B235" s="36">
        <v>634002</v>
      </c>
      <c r="C235" s="13" t="s">
        <v>179</v>
      </c>
      <c r="D235" s="125">
        <v>500</v>
      </c>
      <c r="E235" s="125">
        <v>500</v>
      </c>
      <c r="F235" s="125"/>
      <c r="G235" s="125">
        <f t="shared" si="9"/>
        <v>500</v>
      </c>
      <c r="H235" s="125"/>
      <c r="I235" s="125">
        <f t="shared" si="8"/>
        <v>500</v>
      </c>
    </row>
    <row r="236" spans="1:9" ht="12.75">
      <c r="A236" s="13">
        <v>41</v>
      </c>
      <c r="B236" s="33">
        <v>634003</v>
      </c>
      <c r="C236" s="12" t="s">
        <v>180</v>
      </c>
      <c r="D236" s="124">
        <v>450</v>
      </c>
      <c r="E236" s="124">
        <v>450</v>
      </c>
      <c r="F236" s="124"/>
      <c r="G236" s="124">
        <f t="shared" si="9"/>
        <v>450</v>
      </c>
      <c r="H236" s="124"/>
      <c r="I236" s="124">
        <f t="shared" si="8"/>
        <v>450</v>
      </c>
    </row>
    <row r="237" spans="1:9" ht="12.75">
      <c r="A237" s="13">
        <v>41</v>
      </c>
      <c r="B237" s="33">
        <v>635</v>
      </c>
      <c r="C237" s="12" t="s">
        <v>137</v>
      </c>
      <c r="D237" s="124">
        <f>SUM(D238)</f>
        <v>1000</v>
      </c>
      <c r="E237" s="124">
        <f>SUM(E238)</f>
        <v>1000</v>
      </c>
      <c r="F237" s="124">
        <f>SUM(F238)</f>
        <v>0</v>
      </c>
      <c r="G237" s="124">
        <f t="shared" si="9"/>
        <v>1000</v>
      </c>
      <c r="H237" s="124">
        <f>SUM(H238)</f>
        <v>0</v>
      </c>
      <c r="I237" s="124">
        <f t="shared" si="8"/>
        <v>1000</v>
      </c>
    </row>
    <row r="238" spans="1:9" ht="12.75">
      <c r="A238" s="13">
        <v>41</v>
      </c>
      <c r="B238" s="36">
        <v>635006</v>
      </c>
      <c r="C238" s="13" t="s">
        <v>181</v>
      </c>
      <c r="D238" s="125">
        <v>1000</v>
      </c>
      <c r="E238" s="125">
        <v>1000</v>
      </c>
      <c r="F238" s="125"/>
      <c r="G238" s="125">
        <f t="shared" si="9"/>
        <v>1000</v>
      </c>
      <c r="H238" s="125"/>
      <c r="I238" s="125">
        <f t="shared" si="8"/>
        <v>1000</v>
      </c>
    </row>
    <row r="239" spans="1:9" ht="12.75">
      <c r="A239" s="13">
        <v>41</v>
      </c>
      <c r="B239" s="33">
        <v>637</v>
      </c>
      <c r="C239" s="12" t="s">
        <v>109</v>
      </c>
      <c r="D239" s="124">
        <f>SUM(D240:D243)</f>
        <v>2790</v>
      </c>
      <c r="E239" s="124">
        <f>SUM(E240:E243)</f>
        <v>2790</v>
      </c>
      <c r="F239" s="124">
        <f>SUM(F240:F243)</f>
        <v>0</v>
      </c>
      <c r="G239" s="124">
        <f t="shared" si="9"/>
        <v>2790</v>
      </c>
      <c r="H239" s="124">
        <f>SUM(H240:H243)</f>
        <v>0</v>
      </c>
      <c r="I239" s="124">
        <f t="shared" si="8"/>
        <v>2790</v>
      </c>
    </row>
    <row r="240" spans="1:9" ht="12.75">
      <c r="A240" s="13">
        <v>41</v>
      </c>
      <c r="B240" s="36">
        <v>637001</v>
      </c>
      <c r="C240" s="13" t="s">
        <v>182</v>
      </c>
      <c r="D240" s="125">
        <v>700</v>
      </c>
      <c r="E240" s="125">
        <v>700</v>
      </c>
      <c r="F240" s="125"/>
      <c r="G240" s="125">
        <f t="shared" si="9"/>
        <v>700</v>
      </c>
      <c r="H240" s="125"/>
      <c r="I240" s="125">
        <f t="shared" si="8"/>
        <v>700</v>
      </c>
    </row>
    <row r="241" spans="1:9" ht="12.75">
      <c r="A241" s="13">
        <v>41</v>
      </c>
      <c r="B241" s="36">
        <v>637004</v>
      </c>
      <c r="C241" s="13" t="s">
        <v>402</v>
      </c>
      <c r="D241" s="125">
        <v>1300</v>
      </c>
      <c r="E241" s="125">
        <v>1300</v>
      </c>
      <c r="F241" s="125"/>
      <c r="G241" s="125">
        <f t="shared" si="9"/>
        <v>1300</v>
      </c>
      <c r="H241" s="125"/>
      <c r="I241" s="125">
        <f t="shared" si="8"/>
        <v>1300</v>
      </c>
    </row>
    <row r="242" spans="1:9" ht="12.75">
      <c r="A242" s="13">
        <v>41</v>
      </c>
      <c r="B242" s="36">
        <v>637015</v>
      </c>
      <c r="C242" s="13" t="s">
        <v>183</v>
      </c>
      <c r="D242" s="125">
        <v>110</v>
      </c>
      <c r="E242" s="125">
        <v>110</v>
      </c>
      <c r="F242" s="125"/>
      <c r="G242" s="125">
        <f t="shared" si="9"/>
        <v>110</v>
      </c>
      <c r="H242" s="125"/>
      <c r="I242" s="125">
        <f t="shared" si="8"/>
        <v>110</v>
      </c>
    </row>
    <row r="243" spans="1:9" ht="12.75">
      <c r="A243" s="13">
        <v>41</v>
      </c>
      <c r="B243" s="13">
        <v>637027</v>
      </c>
      <c r="C243" s="13" t="s">
        <v>184</v>
      </c>
      <c r="D243" s="125">
        <v>680</v>
      </c>
      <c r="E243" s="125">
        <v>680</v>
      </c>
      <c r="F243" s="125"/>
      <c r="G243" s="125">
        <f t="shared" si="9"/>
        <v>680</v>
      </c>
      <c r="H243" s="125"/>
      <c r="I243" s="125">
        <f t="shared" si="8"/>
        <v>680</v>
      </c>
    </row>
    <row r="244" spans="1:9" ht="12.75">
      <c r="A244" s="43"/>
      <c r="B244" s="43"/>
      <c r="C244" s="43"/>
      <c r="D244" s="157"/>
      <c r="E244" s="157"/>
      <c r="F244" s="157"/>
      <c r="G244" s="157"/>
      <c r="H244" s="157"/>
      <c r="I244" s="157"/>
    </row>
    <row r="245" spans="1:9" ht="12.75">
      <c r="A245" s="80"/>
      <c r="B245" s="43"/>
      <c r="C245" s="43"/>
      <c r="D245" s="105"/>
      <c r="E245" s="105"/>
      <c r="F245" s="105"/>
      <c r="G245" s="105"/>
      <c r="H245" s="105"/>
      <c r="I245" s="105"/>
    </row>
    <row r="246" spans="1:9" ht="12.75">
      <c r="A246" s="17">
        <v>41</v>
      </c>
      <c r="B246" s="17" t="s">
        <v>188</v>
      </c>
      <c r="C246" s="17" t="s">
        <v>189</v>
      </c>
      <c r="D246" s="81">
        <f>SUM(D247)</f>
        <v>40000</v>
      </c>
      <c r="E246" s="81">
        <f>SUM(E247)</f>
        <v>30000</v>
      </c>
      <c r="F246" s="81">
        <f>SUM(F247)</f>
        <v>0</v>
      </c>
      <c r="G246" s="81">
        <f t="shared" si="9"/>
        <v>30000</v>
      </c>
      <c r="H246" s="81">
        <f>SUM(H247)</f>
        <v>6000</v>
      </c>
      <c r="I246" s="81">
        <f t="shared" si="8"/>
        <v>36000</v>
      </c>
    </row>
    <row r="247" spans="1:9" ht="12.75">
      <c r="A247" s="12">
        <v>41</v>
      </c>
      <c r="B247" s="33">
        <v>635</v>
      </c>
      <c r="C247" s="12" t="s">
        <v>137</v>
      </c>
      <c r="D247" s="123">
        <f>SUM(D248:D250)</f>
        <v>40000</v>
      </c>
      <c r="E247" s="123">
        <f>SUM(E248:E250)</f>
        <v>30000</v>
      </c>
      <c r="F247" s="123">
        <f>SUM(F248:F250)</f>
        <v>0</v>
      </c>
      <c r="G247" s="123">
        <f t="shared" si="9"/>
        <v>30000</v>
      </c>
      <c r="H247" s="123">
        <f>SUM(H248:H250)</f>
        <v>6000</v>
      </c>
      <c r="I247" s="123">
        <f t="shared" si="8"/>
        <v>36000</v>
      </c>
    </row>
    <row r="248" spans="1:9" ht="12.75" outlineLevel="1">
      <c r="A248" s="13">
        <v>41</v>
      </c>
      <c r="B248" s="36">
        <v>635006</v>
      </c>
      <c r="C248" s="13" t="s">
        <v>190</v>
      </c>
      <c r="D248" s="121">
        <v>35000</v>
      </c>
      <c r="E248" s="121">
        <v>25000</v>
      </c>
      <c r="F248" s="121"/>
      <c r="G248" s="121">
        <f t="shared" si="9"/>
        <v>25000</v>
      </c>
      <c r="H248" s="121">
        <v>6000</v>
      </c>
      <c r="I248" s="121">
        <f t="shared" si="8"/>
        <v>31000</v>
      </c>
    </row>
    <row r="249" spans="1:9" ht="12.75" outlineLevel="1">
      <c r="A249" s="13">
        <v>41</v>
      </c>
      <c r="B249" s="13">
        <v>635006</v>
      </c>
      <c r="C249" s="13" t="s">
        <v>190</v>
      </c>
      <c r="D249" s="121">
        <v>5000</v>
      </c>
      <c r="E249" s="121">
        <v>5000</v>
      </c>
      <c r="F249" s="121"/>
      <c r="G249" s="121">
        <f t="shared" si="9"/>
        <v>5000</v>
      </c>
      <c r="H249" s="121"/>
      <c r="I249" s="121">
        <f t="shared" si="8"/>
        <v>5000</v>
      </c>
    </row>
    <row r="250" spans="1:9" ht="12.75">
      <c r="A250" s="13">
        <v>41</v>
      </c>
      <c r="B250" s="13">
        <v>634004</v>
      </c>
      <c r="C250" s="13" t="s">
        <v>464</v>
      </c>
      <c r="D250" s="127"/>
      <c r="E250" s="127"/>
      <c r="F250" s="127"/>
      <c r="G250" s="127"/>
      <c r="H250" s="127"/>
      <c r="I250" s="127"/>
    </row>
    <row r="251" spans="1:9" ht="12.75">
      <c r="A251" s="13"/>
      <c r="B251" s="13"/>
      <c r="C251" s="13"/>
      <c r="D251" s="136"/>
      <c r="E251" s="136"/>
      <c r="F251" s="136"/>
      <c r="G251" s="136"/>
      <c r="H251" s="136"/>
      <c r="I251" s="136"/>
    </row>
    <row r="252" spans="1:9" ht="12.75">
      <c r="A252" s="101">
        <v>41</v>
      </c>
      <c r="B252" s="102" t="s">
        <v>419</v>
      </c>
      <c r="C252" s="101" t="s">
        <v>341</v>
      </c>
      <c r="D252" s="103">
        <f>SUM(D253:D254)</f>
        <v>42500</v>
      </c>
      <c r="E252" s="103">
        <f>SUM(E253:E254)</f>
        <v>42500</v>
      </c>
      <c r="F252" s="103">
        <f>SUM(F253:F254)</f>
        <v>0</v>
      </c>
      <c r="G252" s="103">
        <f t="shared" si="9"/>
        <v>42500</v>
      </c>
      <c r="H252" s="103">
        <f>SUM(H253:H254)</f>
        <v>0</v>
      </c>
      <c r="I252" s="103">
        <f t="shared" si="8"/>
        <v>42500</v>
      </c>
    </row>
    <row r="253" spans="1:9" ht="12.75">
      <c r="A253" s="13"/>
      <c r="B253" s="13">
        <v>641001</v>
      </c>
      <c r="C253" s="13" t="s">
        <v>342</v>
      </c>
      <c r="D253" s="135">
        <v>42500</v>
      </c>
      <c r="E253" s="135">
        <v>42500</v>
      </c>
      <c r="F253" s="135"/>
      <c r="G253" s="135">
        <f t="shared" si="9"/>
        <v>42500</v>
      </c>
      <c r="H253" s="135"/>
      <c r="I253" s="135">
        <f t="shared" si="8"/>
        <v>42500</v>
      </c>
    </row>
    <row r="254" spans="1:9" ht="12.75">
      <c r="A254" s="13"/>
      <c r="B254" s="13">
        <v>635006</v>
      </c>
      <c r="C254" s="13" t="s">
        <v>383</v>
      </c>
      <c r="D254" s="136"/>
      <c r="E254" s="136"/>
      <c r="F254" s="136"/>
      <c r="G254" s="136"/>
      <c r="H254" s="136"/>
      <c r="I254" s="136"/>
    </row>
    <row r="255" spans="1:9" ht="12.75">
      <c r="A255" s="43"/>
      <c r="B255" s="43"/>
      <c r="C255" s="43"/>
      <c r="D255" s="105"/>
      <c r="E255" s="105"/>
      <c r="F255" s="105"/>
      <c r="G255" s="105"/>
      <c r="H255" s="105"/>
      <c r="I255" s="105"/>
    </row>
    <row r="256" spans="1:9" ht="12.75">
      <c r="A256" s="43"/>
      <c r="B256" s="43"/>
      <c r="C256" s="43"/>
      <c r="D256" s="105"/>
      <c r="E256" s="105"/>
      <c r="F256" s="105"/>
      <c r="G256" s="105"/>
      <c r="H256" s="105"/>
      <c r="I256" s="105"/>
    </row>
    <row r="257" spans="1:9" ht="12.75">
      <c r="A257" s="5"/>
      <c r="B257" s="29" t="s">
        <v>60</v>
      </c>
      <c r="C257" s="30"/>
      <c r="D257" s="165" t="s">
        <v>467</v>
      </c>
      <c r="E257" s="183" t="s">
        <v>484</v>
      </c>
      <c r="F257" s="183" t="s">
        <v>486</v>
      </c>
      <c r="G257" s="183" t="s">
        <v>489</v>
      </c>
      <c r="H257" s="183" t="s">
        <v>485</v>
      </c>
      <c r="I257" s="183" t="s">
        <v>478</v>
      </c>
    </row>
    <row r="258" spans="1:9" ht="12.75">
      <c r="A258" s="8"/>
      <c r="B258" s="31"/>
      <c r="C258" s="32"/>
      <c r="D258" s="166">
        <v>2016</v>
      </c>
      <c r="E258" s="115" t="s">
        <v>477</v>
      </c>
      <c r="F258" s="115" t="s">
        <v>487</v>
      </c>
      <c r="G258" s="115" t="s">
        <v>492</v>
      </c>
      <c r="H258" s="115" t="s">
        <v>477</v>
      </c>
      <c r="I258" s="115" t="s">
        <v>479</v>
      </c>
    </row>
    <row r="259" spans="1:9" ht="12.75">
      <c r="A259" s="102"/>
      <c r="B259" s="102" t="s">
        <v>343</v>
      </c>
      <c r="C259" s="102" t="s">
        <v>344</v>
      </c>
      <c r="D259" s="81">
        <f>D260+D270+D271</f>
        <v>38550</v>
      </c>
      <c r="E259" s="81">
        <f>E260+E270+E271</f>
        <v>38550</v>
      </c>
      <c r="F259" s="81">
        <f>F260+F270+F271</f>
        <v>0</v>
      </c>
      <c r="G259" s="81">
        <f t="shared" si="9"/>
        <v>38550</v>
      </c>
      <c r="H259" s="81">
        <f>H260+H270+H271</f>
        <v>0</v>
      </c>
      <c r="I259" s="81">
        <f t="shared" si="8"/>
        <v>38550</v>
      </c>
    </row>
    <row r="260" spans="1:9" ht="12.75">
      <c r="A260" s="12"/>
      <c r="B260" s="12">
        <v>630</v>
      </c>
      <c r="C260" s="12" t="s">
        <v>345</v>
      </c>
      <c r="D260" s="123">
        <f>SUM(D261:D269)</f>
        <v>12050</v>
      </c>
      <c r="E260" s="123">
        <f>SUM(E261:E269)</f>
        <v>12050</v>
      </c>
      <c r="F260" s="123">
        <f>SUM(F261:F269)</f>
        <v>0</v>
      </c>
      <c r="G260" s="123">
        <f t="shared" si="9"/>
        <v>12050</v>
      </c>
      <c r="H260" s="123">
        <f>SUM(H261:H269)</f>
        <v>19000</v>
      </c>
      <c r="I260" s="123">
        <f t="shared" si="8"/>
        <v>31050</v>
      </c>
    </row>
    <row r="261" spans="1:9" ht="12.75">
      <c r="A261" s="13"/>
      <c r="B261" s="13">
        <v>632</v>
      </c>
      <c r="C261" s="13" t="s">
        <v>133</v>
      </c>
      <c r="D261" s="121">
        <v>0</v>
      </c>
      <c r="E261" s="121">
        <v>0</v>
      </c>
      <c r="F261" s="121"/>
      <c r="G261" s="121">
        <f t="shared" si="9"/>
        <v>0</v>
      </c>
      <c r="H261" s="121"/>
      <c r="I261" s="121">
        <f t="shared" si="8"/>
        <v>0</v>
      </c>
    </row>
    <row r="262" spans="1:9" ht="12.75">
      <c r="A262" s="13"/>
      <c r="B262" s="13">
        <v>633</v>
      </c>
      <c r="C262" s="13" t="s">
        <v>136</v>
      </c>
      <c r="D262" s="121"/>
      <c r="E262" s="121"/>
      <c r="F262" s="121"/>
      <c r="G262" s="121">
        <f t="shared" si="9"/>
        <v>0</v>
      </c>
      <c r="H262" s="121"/>
      <c r="I262" s="121">
        <f aca="true" t="shared" si="10" ref="I262:I325">G262+H262</f>
        <v>0</v>
      </c>
    </row>
    <row r="263" spans="1:9" ht="12.75">
      <c r="A263" s="13"/>
      <c r="B263" s="13">
        <v>633006</v>
      </c>
      <c r="C263" s="13" t="s">
        <v>483</v>
      </c>
      <c r="D263" s="121"/>
      <c r="E263" s="121"/>
      <c r="F263" s="121"/>
      <c r="G263" s="121">
        <f t="shared" si="9"/>
        <v>0</v>
      </c>
      <c r="H263" s="121">
        <v>19000</v>
      </c>
      <c r="I263" s="121">
        <f t="shared" si="10"/>
        <v>19000</v>
      </c>
    </row>
    <row r="264" spans="1:9" ht="12.75">
      <c r="A264" s="13"/>
      <c r="B264" s="13">
        <v>634</v>
      </c>
      <c r="C264" s="13" t="s">
        <v>346</v>
      </c>
      <c r="D264" s="121"/>
      <c r="E264" s="121"/>
      <c r="F264" s="121"/>
      <c r="G264" s="121">
        <f t="shared" si="9"/>
        <v>0</v>
      </c>
      <c r="H264" s="121"/>
      <c r="I264" s="121">
        <f t="shared" si="10"/>
        <v>0</v>
      </c>
    </row>
    <row r="265" spans="1:9" ht="12.75">
      <c r="A265" s="13"/>
      <c r="B265" s="13">
        <v>636</v>
      </c>
      <c r="C265" s="13" t="s">
        <v>347</v>
      </c>
      <c r="D265" s="121"/>
      <c r="E265" s="121"/>
      <c r="F265" s="121"/>
      <c r="G265" s="121">
        <f t="shared" si="9"/>
        <v>0</v>
      </c>
      <c r="H265" s="121"/>
      <c r="I265" s="121">
        <f t="shared" si="10"/>
        <v>0</v>
      </c>
    </row>
    <row r="266" spans="1:9" ht="12.75">
      <c r="A266" s="13"/>
      <c r="B266" s="13">
        <v>637</v>
      </c>
      <c r="C266" s="13" t="s">
        <v>160</v>
      </c>
      <c r="D266" s="121"/>
      <c r="E266" s="121"/>
      <c r="F266" s="121"/>
      <c r="G266" s="121">
        <f t="shared" si="9"/>
        <v>0</v>
      </c>
      <c r="H266" s="121"/>
      <c r="I266" s="121">
        <f t="shared" si="10"/>
        <v>0</v>
      </c>
    </row>
    <row r="267" spans="1:9" ht="12.75">
      <c r="A267" s="13"/>
      <c r="B267" s="13">
        <v>637035</v>
      </c>
      <c r="C267" s="13" t="s">
        <v>348</v>
      </c>
      <c r="D267" s="121"/>
      <c r="E267" s="121"/>
      <c r="F267" s="121"/>
      <c r="G267" s="121">
        <f t="shared" si="9"/>
        <v>0</v>
      </c>
      <c r="H267" s="121"/>
      <c r="I267" s="121">
        <f t="shared" si="10"/>
        <v>0</v>
      </c>
    </row>
    <row r="268" spans="1:9" ht="12.75">
      <c r="A268" s="13"/>
      <c r="B268" s="13">
        <v>634003</v>
      </c>
      <c r="C268" s="13" t="s">
        <v>307</v>
      </c>
      <c r="D268" s="121">
        <v>5250</v>
      </c>
      <c r="E268" s="121">
        <v>5250</v>
      </c>
      <c r="F268" s="121"/>
      <c r="G268" s="121">
        <f t="shared" si="9"/>
        <v>5250</v>
      </c>
      <c r="H268" s="121"/>
      <c r="I268" s="121">
        <f t="shared" si="10"/>
        <v>5250</v>
      </c>
    </row>
    <row r="269" spans="1:9" ht="12.75">
      <c r="A269" s="13"/>
      <c r="B269" s="13">
        <v>637035</v>
      </c>
      <c r="C269" s="13" t="s">
        <v>308</v>
      </c>
      <c r="D269" s="121">
        <v>6800</v>
      </c>
      <c r="E269" s="121">
        <v>6800</v>
      </c>
      <c r="F269" s="121"/>
      <c r="G269" s="121">
        <f t="shared" si="9"/>
        <v>6800</v>
      </c>
      <c r="H269" s="121"/>
      <c r="I269" s="121">
        <f t="shared" si="10"/>
        <v>6800</v>
      </c>
    </row>
    <row r="270" spans="1:9" ht="12.75">
      <c r="A270" s="12"/>
      <c r="B270" s="49">
        <v>644004</v>
      </c>
      <c r="C270" s="13" t="s">
        <v>499</v>
      </c>
      <c r="D270" s="121">
        <v>19000</v>
      </c>
      <c r="E270" s="121">
        <v>19000</v>
      </c>
      <c r="F270" s="121"/>
      <c r="G270" s="121">
        <f t="shared" si="9"/>
        <v>19000</v>
      </c>
      <c r="H270" s="121">
        <v>-19000</v>
      </c>
      <c r="I270" s="121">
        <f t="shared" si="10"/>
        <v>0</v>
      </c>
    </row>
    <row r="271" spans="1:9" ht="12.75">
      <c r="A271" s="13"/>
      <c r="B271" s="15">
        <v>641001</v>
      </c>
      <c r="C271" s="13" t="s">
        <v>349</v>
      </c>
      <c r="D271" s="121">
        <v>7500</v>
      </c>
      <c r="E271" s="121">
        <v>7500</v>
      </c>
      <c r="F271" s="121"/>
      <c r="G271" s="121">
        <f t="shared" si="9"/>
        <v>7500</v>
      </c>
      <c r="H271" s="121"/>
      <c r="I271" s="121">
        <f t="shared" si="10"/>
        <v>7500</v>
      </c>
    </row>
    <row r="272" spans="1:3" ht="12.75">
      <c r="A272" s="25"/>
      <c r="B272" s="18"/>
      <c r="C272" s="18"/>
    </row>
    <row r="273" spans="1:9" ht="12.75">
      <c r="A273" s="17"/>
      <c r="B273" s="37" t="s">
        <v>191</v>
      </c>
      <c r="C273" s="17" t="s">
        <v>192</v>
      </c>
      <c r="D273" s="103">
        <f>D274+D275</f>
        <v>179100</v>
      </c>
      <c r="E273" s="103">
        <f>E274+E275</f>
        <v>179100</v>
      </c>
      <c r="F273" s="103">
        <f>F274+F275</f>
        <v>0</v>
      </c>
      <c r="G273" s="103">
        <f t="shared" si="9"/>
        <v>179100</v>
      </c>
      <c r="H273" s="103">
        <f>H274+H275</f>
        <v>0</v>
      </c>
      <c r="I273" s="103">
        <f t="shared" si="10"/>
        <v>179100</v>
      </c>
    </row>
    <row r="274" spans="1:9" ht="12.75">
      <c r="A274" s="98"/>
      <c r="B274" s="104">
        <v>633004</v>
      </c>
      <c r="C274" s="98" t="s">
        <v>384</v>
      </c>
      <c r="D274" s="99">
        <v>5000</v>
      </c>
      <c r="E274" s="99">
        <v>5000</v>
      </c>
      <c r="F274" s="99">
        <v>0</v>
      </c>
      <c r="G274" s="99">
        <f t="shared" si="9"/>
        <v>5000</v>
      </c>
      <c r="H274" s="99">
        <v>0</v>
      </c>
      <c r="I274" s="99">
        <f t="shared" si="10"/>
        <v>5000</v>
      </c>
    </row>
    <row r="275" spans="1:9" ht="12.75">
      <c r="A275" s="13">
        <v>41</v>
      </c>
      <c r="B275" s="42">
        <v>637</v>
      </c>
      <c r="C275" s="23" t="s">
        <v>109</v>
      </c>
      <c r="D275" s="123">
        <f>SUM(D276:D278)</f>
        <v>174100</v>
      </c>
      <c r="E275" s="123">
        <f>SUM(E276:E278)</f>
        <v>174100</v>
      </c>
      <c r="F275" s="123">
        <f>SUM(F276:F278)</f>
        <v>0</v>
      </c>
      <c r="G275" s="123">
        <f aca="true" t="shared" si="11" ref="G275:G334">E275+F275</f>
        <v>174100</v>
      </c>
      <c r="H275" s="123">
        <f>SUM(H276:H278)</f>
        <v>0</v>
      </c>
      <c r="I275" s="123">
        <f t="shared" si="10"/>
        <v>174100</v>
      </c>
    </row>
    <row r="276" spans="1:9" ht="12.75">
      <c r="A276" s="13">
        <v>41</v>
      </c>
      <c r="B276" s="36">
        <v>637003</v>
      </c>
      <c r="C276" s="13" t="s">
        <v>193</v>
      </c>
      <c r="D276" s="121">
        <v>2100</v>
      </c>
      <c r="E276" s="121">
        <v>2100</v>
      </c>
      <c r="F276" s="121"/>
      <c r="G276" s="121">
        <f t="shared" si="11"/>
        <v>2100</v>
      </c>
      <c r="H276" s="121"/>
      <c r="I276" s="121">
        <f t="shared" si="10"/>
        <v>2100</v>
      </c>
    </row>
    <row r="277" spans="1:9" ht="12.75">
      <c r="A277" s="13">
        <v>41</v>
      </c>
      <c r="B277" s="36">
        <v>637004</v>
      </c>
      <c r="C277" s="13" t="s">
        <v>160</v>
      </c>
      <c r="D277" s="121">
        <v>2000</v>
      </c>
      <c r="E277" s="121">
        <v>2000</v>
      </c>
      <c r="F277" s="121"/>
      <c r="G277" s="121">
        <f t="shared" si="11"/>
        <v>2000</v>
      </c>
      <c r="H277" s="121"/>
      <c r="I277" s="121">
        <f t="shared" si="10"/>
        <v>2000</v>
      </c>
    </row>
    <row r="278" spans="1:9" ht="12.75">
      <c r="A278" s="13">
        <v>41</v>
      </c>
      <c r="B278" s="36">
        <v>637005</v>
      </c>
      <c r="C278" s="13" t="s">
        <v>393</v>
      </c>
      <c r="D278" s="121">
        <v>170000</v>
      </c>
      <c r="E278" s="121">
        <v>170000</v>
      </c>
      <c r="F278" s="121"/>
      <c r="G278" s="121">
        <f t="shared" si="11"/>
        <v>170000</v>
      </c>
      <c r="H278" s="121"/>
      <c r="I278" s="121">
        <f t="shared" si="10"/>
        <v>170000</v>
      </c>
    </row>
    <row r="279" spans="1:3" ht="12.75">
      <c r="A279" s="43"/>
      <c r="B279" s="43"/>
      <c r="C279" s="43"/>
    </row>
    <row r="280" spans="1:9" ht="12.75">
      <c r="A280" s="102"/>
      <c r="B280" s="102" t="s">
        <v>420</v>
      </c>
      <c r="C280" s="102" t="s">
        <v>350</v>
      </c>
      <c r="D280" s="81">
        <f>SUM(D281:D284)</f>
        <v>370000</v>
      </c>
      <c r="E280" s="81">
        <f>SUM(E281:E284)</f>
        <v>370000</v>
      </c>
      <c r="F280" s="81">
        <f>SUM(F281:F284)</f>
        <v>0</v>
      </c>
      <c r="G280" s="81">
        <f t="shared" si="11"/>
        <v>370000</v>
      </c>
      <c r="H280" s="81">
        <f>SUM(H281:H284)</f>
        <v>8290</v>
      </c>
      <c r="I280" s="81">
        <f t="shared" si="10"/>
        <v>378290</v>
      </c>
    </row>
    <row r="281" spans="1:9" ht="12.75">
      <c r="A281" s="13"/>
      <c r="B281" s="13">
        <v>637005</v>
      </c>
      <c r="C281" s="13" t="s">
        <v>351</v>
      </c>
      <c r="D281" s="91">
        <v>0</v>
      </c>
      <c r="E281" s="91">
        <v>0</v>
      </c>
      <c r="F281" s="91"/>
      <c r="G281" s="91">
        <f t="shared" si="11"/>
        <v>0</v>
      </c>
      <c r="H281" s="91"/>
      <c r="I281" s="91">
        <f t="shared" si="10"/>
        <v>0</v>
      </c>
    </row>
    <row r="282" spans="1:9" ht="12.75">
      <c r="A282" s="13"/>
      <c r="B282" s="13">
        <v>637005</v>
      </c>
      <c r="C282" s="13" t="s">
        <v>351</v>
      </c>
      <c r="D282" s="91">
        <v>0</v>
      </c>
      <c r="E282" s="91">
        <v>0</v>
      </c>
      <c r="F282" s="91"/>
      <c r="G282" s="91">
        <f t="shared" si="11"/>
        <v>0</v>
      </c>
      <c r="H282" s="91"/>
      <c r="I282" s="91">
        <f t="shared" si="10"/>
        <v>0</v>
      </c>
    </row>
    <row r="283" spans="1:9" ht="12.75">
      <c r="A283" s="13"/>
      <c r="B283" s="13">
        <v>641001</v>
      </c>
      <c r="C283" s="13" t="s">
        <v>462</v>
      </c>
      <c r="D283" s="174">
        <v>370000</v>
      </c>
      <c r="E283" s="174">
        <v>370000</v>
      </c>
      <c r="F283" s="174">
        <v>0</v>
      </c>
      <c r="G283" s="174">
        <f t="shared" si="11"/>
        <v>370000</v>
      </c>
      <c r="H283" s="174">
        <v>8290</v>
      </c>
      <c r="I283" s="174">
        <f t="shared" si="10"/>
        <v>378290</v>
      </c>
    </row>
    <row r="284" spans="1:9" ht="12.75">
      <c r="A284" s="25"/>
      <c r="B284" s="18"/>
      <c r="C284" s="18"/>
      <c r="D284" s="91">
        <v>0</v>
      </c>
      <c r="E284" s="91">
        <v>0</v>
      </c>
      <c r="F284" s="91"/>
      <c r="G284" s="91">
        <f t="shared" si="11"/>
        <v>0</v>
      </c>
      <c r="H284" s="91"/>
      <c r="I284" s="91">
        <f t="shared" si="10"/>
        <v>0</v>
      </c>
    </row>
    <row r="285" spans="1:9" ht="12.75">
      <c r="A285" s="21"/>
      <c r="B285" s="37" t="s">
        <v>194</v>
      </c>
      <c r="C285" s="17" t="s">
        <v>195</v>
      </c>
      <c r="D285" s="103">
        <f>D286+D290</f>
        <v>27000</v>
      </c>
      <c r="E285" s="103">
        <f>E286+E290</f>
        <v>27000</v>
      </c>
      <c r="F285" s="103">
        <f>F286+F290</f>
        <v>0</v>
      </c>
      <c r="G285" s="103">
        <f t="shared" si="11"/>
        <v>27000</v>
      </c>
      <c r="H285" s="103">
        <f>H286+H290</f>
        <v>0</v>
      </c>
      <c r="I285" s="103">
        <f t="shared" si="10"/>
        <v>27000</v>
      </c>
    </row>
    <row r="286" spans="1:9" ht="12.75">
      <c r="A286" s="13">
        <v>41</v>
      </c>
      <c r="B286" s="33">
        <v>641</v>
      </c>
      <c r="C286" s="12" t="s">
        <v>196</v>
      </c>
      <c r="D286" s="123">
        <f>SUM(D287:D289)</f>
        <v>27000</v>
      </c>
      <c r="E286" s="123">
        <f>SUM(E287:E289)</f>
        <v>27000</v>
      </c>
      <c r="F286" s="123">
        <f>SUM(F287:F289)</f>
        <v>0</v>
      </c>
      <c r="G286" s="123">
        <f t="shared" si="11"/>
        <v>27000</v>
      </c>
      <c r="H286" s="123">
        <f>SUM(H287:H289)</f>
        <v>0</v>
      </c>
      <c r="I286" s="123">
        <f t="shared" si="10"/>
        <v>27000</v>
      </c>
    </row>
    <row r="287" spans="1:9" ht="12.75">
      <c r="A287" s="13">
        <v>41</v>
      </c>
      <c r="B287" s="36">
        <v>635</v>
      </c>
      <c r="C287" s="13" t="s">
        <v>435</v>
      </c>
      <c r="D287" s="121">
        <v>0</v>
      </c>
      <c r="E287" s="121">
        <v>0</v>
      </c>
      <c r="F287" s="121"/>
      <c r="G287" s="121">
        <f t="shared" si="11"/>
        <v>0</v>
      </c>
      <c r="H287" s="121"/>
      <c r="I287" s="121">
        <f t="shared" si="10"/>
        <v>0</v>
      </c>
    </row>
    <row r="288" spans="1:9" ht="12.75">
      <c r="A288" s="13">
        <v>41</v>
      </c>
      <c r="B288" s="36">
        <v>635006</v>
      </c>
      <c r="C288" s="13" t="s">
        <v>451</v>
      </c>
      <c r="D288" s="121">
        <v>26000</v>
      </c>
      <c r="E288" s="121">
        <v>26000</v>
      </c>
      <c r="F288" s="121"/>
      <c r="G288" s="121">
        <f t="shared" si="11"/>
        <v>26000</v>
      </c>
      <c r="H288" s="121"/>
      <c r="I288" s="121">
        <f t="shared" si="10"/>
        <v>26000</v>
      </c>
    </row>
    <row r="289" spans="1:9" ht="12.75">
      <c r="A289" s="13"/>
      <c r="B289" s="36">
        <v>641001</v>
      </c>
      <c r="C289" s="13" t="s">
        <v>331</v>
      </c>
      <c r="D289" s="121">
        <v>1000</v>
      </c>
      <c r="E289" s="121">
        <v>1000</v>
      </c>
      <c r="F289" s="121"/>
      <c r="G289" s="121">
        <f t="shared" si="11"/>
        <v>1000</v>
      </c>
      <c r="H289" s="121"/>
      <c r="I289" s="121">
        <f t="shared" si="10"/>
        <v>1000</v>
      </c>
    </row>
    <row r="290" spans="1:9" ht="12.75">
      <c r="A290" s="96">
        <v>41</v>
      </c>
      <c r="B290" s="97" t="s">
        <v>194</v>
      </c>
      <c r="C290" s="96" t="s">
        <v>310</v>
      </c>
      <c r="D290" s="117"/>
      <c r="E290" s="117"/>
      <c r="F290" s="117"/>
      <c r="G290" s="117"/>
      <c r="H290" s="117"/>
      <c r="I290" s="117">
        <f t="shared" si="10"/>
        <v>0</v>
      </c>
    </row>
    <row r="291" spans="1:9" ht="12.75" outlineLevel="1">
      <c r="A291" s="24"/>
      <c r="B291" s="50" t="s">
        <v>352</v>
      </c>
      <c r="C291" s="24" t="s">
        <v>345</v>
      </c>
      <c r="D291" s="158"/>
      <c r="E291" s="158"/>
      <c r="F291" s="158"/>
      <c r="G291" s="158"/>
      <c r="H291" s="158"/>
      <c r="I291" s="158"/>
    </row>
    <row r="292" spans="1:9" ht="12.75" outlineLevel="1">
      <c r="A292" s="24"/>
      <c r="B292" s="75">
        <v>632</v>
      </c>
      <c r="C292" s="24" t="s">
        <v>185</v>
      </c>
      <c r="D292" s="128"/>
      <c r="E292" s="128"/>
      <c r="F292" s="128"/>
      <c r="G292" s="128"/>
      <c r="H292" s="128"/>
      <c r="I292" s="128"/>
    </row>
    <row r="293" spans="1:9" ht="12.75" outlineLevel="1">
      <c r="A293" s="24"/>
      <c r="B293" s="75">
        <v>637</v>
      </c>
      <c r="C293" s="24" t="s">
        <v>308</v>
      </c>
      <c r="D293" s="158"/>
      <c r="E293" s="158"/>
      <c r="F293" s="158"/>
      <c r="G293" s="158"/>
      <c r="H293" s="158"/>
      <c r="I293" s="158"/>
    </row>
    <row r="294" spans="1:9" ht="12.75" outlineLevel="1">
      <c r="A294" s="24"/>
      <c r="B294" s="50">
        <v>633002</v>
      </c>
      <c r="C294" s="24" t="s">
        <v>362</v>
      </c>
      <c r="D294" s="158"/>
      <c r="E294" s="158"/>
      <c r="F294" s="158"/>
      <c r="G294" s="158"/>
      <c r="H294" s="158"/>
      <c r="I294" s="158"/>
    </row>
    <row r="295" spans="1:9" ht="12.75" outlineLevel="1">
      <c r="A295" s="24"/>
      <c r="B295" s="34">
        <v>637031</v>
      </c>
      <c r="C295" s="49" t="s">
        <v>353</v>
      </c>
      <c r="D295" s="158"/>
      <c r="E295" s="158"/>
      <c r="F295" s="158"/>
      <c r="G295" s="158"/>
      <c r="H295" s="158"/>
      <c r="I295" s="158"/>
    </row>
    <row r="296" spans="1:9" ht="12.75" outlineLevel="1">
      <c r="A296" s="24"/>
      <c r="B296" s="50">
        <v>641</v>
      </c>
      <c r="C296" s="24" t="s">
        <v>354</v>
      </c>
      <c r="D296" s="158"/>
      <c r="E296" s="158"/>
      <c r="F296" s="158"/>
      <c r="G296" s="158"/>
      <c r="H296" s="158"/>
      <c r="I296" s="158"/>
    </row>
    <row r="297" spans="1:9" ht="12.75" outlineLevel="1">
      <c r="A297" s="24"/>
      <c r="B297" s="50" t="s">
        <v>306</v>
      </c>
      <c r="C297" s="24" t="s">
        <v>311</v>
      </c>
      <c r="D297" s="158"/>
      <c r="E297" s="158"/>
      <c r="F297" s="158"/>
      <c r="G297" s="158"/>
      <c r="H297" s="158"/>
      <c r="I297" s="158"/>
    </row>
    <row r="298" spans="1:9" ht="12.75">
      <c r="A298" s="24"/>
      <c r="B298" s="75"/>
      <c r="C298" s="24"/>
      <c r="D298" s="128"/>
      <c r="E298" s="128"/>
      <c r="F298" s="128"/>
      <c r="G298" s="128"/>
      <c r="H298" s="128"/>
      <c r="I298" s="128"/>
    </row>
    <row r="299" spans="1:9" ht="12.75">
      <c r="A299" s="95"/>
      <c r="B299" s="107"/>
      <c r="C299" s="95"/>
      <c r="D299" s="105"/>
      <c r="E299" s="105"/>
      <c r="F299" s="105"/>
      <c r="G299" s="105"/>
      <c r="H299" s="105"/>
      <c r="I299" s="105"/>
    </row>
    <row r="300" spans="1:9" ht="12.75">
      <c r="A300" s="95"/>
      <c r="B300" s="107"/>
      <c r="C300" s="95"/>
      <c r="D300" s="105"/>
      <c r="E300" s="105"/>
      <c r="F300" s="105"/>
      <c r="G300" s="105"/>
      <c r="H300" s="105"/>
      <c r="I300" s="105"/>
    </row>
    <row r="301" spans="1:9" ht="12.75">
      <c r="A301" s="5"/>
      <c r="B301" s="29" t="s">
        <v>60</v>
      </c>
      <c r="C301" s="30"/>
      <c r="D301" s="165" t="s">
        <v>467</v>
      </c>
      <c r="E301" s="183" t="s">
        <v>484</v>
      </c>
      <c r="F301" s="183" t="s">
        <v>486</v>
      </c>
      <c r="G301" s="183" t="s">
        <v>489</v>
      </c>
      <c r="H301" s="183" t="s">
        <v>485</v>
      </c>
      <c r="I301" s="183" t="s">
        <v>478</v>
      </c>
    </row>
    <row r="302" spans="1:9" ht="12.75">
      <c r="A302" s="8"/>
      <c r="B302" s="31"/>
      <c r="C302" s="32"/>
      <c r="D302" s="166">
        <v>2016</v>
      </c>
      <c r="E302" s="115" t="s">
        <v>477</v>
      </c>
      <c r="F302" s="115" t="s">
        <v>487</v>
      </c>
      <c r="G302" s="115" t="s">
        <v>492</v>
      </c>
      <c r="H302" s="115" t="s">
        <v>477</v>
      </c>
      <c r="I302" s="115" t="s">
        <v>479</v>
      </c>
    </row>
    <row r="303" spans="1:9" ht="12.75">
      <c r="A303" s="17"/>
      <c r="B303" s="17" t="s">
        <v>197</v>
      </c>
      <c r="C303" s="17" t="s">
        <v>198</v>
      </c>
      <c r="D303" s="175">
        <f>D304+D306</f>
        <v>18960</v>
      </c>
      <c r="E303" s="175">
        <f>E304+E306</f>
        <v>18960</v>
      </c>
      <c r="F303" s="175">
        <f>F304+F306</f>
        <v>0</v>
      </c>
      <c r="G303" s="175">
        <f t="shared" si="11"/>
        <v>18960</v>
      </c>
      <c r="H303" s="175">
        <f>H304+H306</f>
        <v>0</v>
      </c>
      <c r="I303" s="175">
        <f t="shared" si="10"/>
        <v>18960</v>
      </c>
    </row>
    <row r="304" spans="1:9" ht="12.75">
      <c r="A304" s="13">
        <v>41</v>
      </c>
      <c r="B304" s="12">
        <v>633</v>
      </c>
      <c r="C304" s="12" t="s">
        <v>88</v>
      </c>
      <c r="D304" s="130">
        <f>D305</f>
        <v>7500</v>
      </c>
      <c r="E304" s="130">
        <f>E305</f>
        <v>7500</v>
      </c>
      <c r="F304" s="130"/>
      <c r="G304" s="130">
        <f t="shared" si="11"/>
        <v>7500</v>
      </c>
      <c r="H304" s="130"/>
      <c r="I304" s="130">
        <f t="shared" si="10"/>
        <v>7500</v>
      </c>
    </row>
    <row r="305" spans="1:9" ht="12.75">
      <c r="A305" s="13">
        <v>41</v>
      </c>
      <c r="B305" s="13">
        <v>633006</v>
      </c>
      <c r="C305" s="13" t="s">
        <v>199</v>
      </c>
      <c r="D305" s="130">
        <v>7500</v>
      </c>
      <c r="E305" s="130">
        <v>7500</v>
      </c>
      <c r="F305" s="130"/>
      <c r="G305" s="130">
        <f t="shared" si="11"/>
        <v>7500</v>
      </c>
      <c r="H305" s="130"/>
      <c r="I305" s="130">
        <f t="shared" si="10"/>
        <v>7500</v>
      </c>
    </row>
    <row r="306" spans="1:9" ht="12.75">
      <c r="A306" s="13">
        <v>41</v>
      </c>
      <c r="B306" s="12">
        <v>637</v>
      </c>
      <c r="C306" s="12" t="s">
        <v>109</v>
      </c>
      <c r="D306" s="187">
        <f>D307</f>
        <v>11460</v>
      </c>
      <c r="E306" s="187">
        <f>E307</f>
        <v>11460</v>
      </c>
      <c r="F306" s="187">
        <f>F307</f>
        <v>0</v>
      </c>
      <c r="G306" s="187">
        <f t="shared" si="11"/>
        <v>11460</v>
      </c>
      <c r="H306" s="187">
        <f>H307</f>
        <v>0</v>
      </c>
      <c r="I306" s="187">
        <f t="shared" si="10"/>
        <v>11460</v>
      </c>
    </row>
    <row r="307" spans="1:9" ht="12.75">
      <c r="A307" s="13">
        <v>41</v>
      </c>
      <c r="B307" s="13">
        <v>637004</v>
      </c>
      <c r="C307" s="13" t="s">
        <v>200</v>
      </c>
      <c r="D307" s="130">
        <v>11460</v>
      </c>
      <c r="E307" s="130">
        <v>11460</v>
      </c>
      <c r="F307" s="130"/>
      <c r="G307" s="130">
        <f t="shared" si="11"/>
        <v>11460</v>
      </c>
      <c r="H307" s="130"/>
      <c r="I307" s="130">
        <f t="shared" si="10"/>
        <v>11460</v>
      </c>
    </row>
    <row r="308" spans="1:9" ht="12.75">
      <c r="A308" s="17"/>
      <c r="B308" s="17" t="s">
        <v>197</v>
      </c>
      <c r="C308" s="17" t="s">
        <v>355</v>
      </c>
      <c r="D308" s="109">
        <f>SUM(D309)</f>
        <v>80000</v>
      </c>
      <c r="E308" s="109">
        <f>SUM(E309)</f>
        <v>80000</v>
      </c>
      <c r="F308" s="109">
        <f>SUM(F309)</f>
        <v>0</v>
      </c>
      <c r="G308" s="109">
        <f t="shared" si="11"/>
        <v>80000</v>
      </c>
      <c r="H308" s="109">
        <f>SUM(H309)</f>
        <v>0</v>
      </c>
      <c r="I308" s="109">
        <f t="shared" si="10"/>
        <v>80000</v>
      </c>
    </row>
    <row r="309" spans="1:9" ht="12.75">
      <c r="A309" s="13"/>
      <c r="B309" s="13">
        <v>637004</v>
      </c>
      <c r="C309" s="13" t="s">
        <v>356</v>
      </c>
      <c r="D309" s="121">
        <v>80000</v>
      </c>
      <c r="E309" s="121">
        <v>80000</v>
      </c>
      <c r="F309" s="121"/>
      <c r="G309" s="121">
        <f t="shared" si="11"/>
        <v>80000</v>
      </c>
      <c r="H309" s="121"/>
      <c r="I309" s="121">
        <f t="shared" si="10"/>
        <v>80000</v>
      </c>
    </row>
    <row r="310" spans="1:9" ht="12.75">
      <c r="A310" s="13"/>
      <c r="B310" s="13"/>
      <c r="C310" s="13"/>
      <c r="D310" s="121"/>
      <c r="E310" s="121"/>
      <c r="F310" s="121"/>
      <c r="G310" s="121">
        <f t="shared" si="11"/>
        <v>0</v>
      </c>
      <c r="H310" s="121"/>
      <c r="I310" s="121">
        <f t="shared" si="10"/>
        <v>0</v>
      </c>
    </row>
    <row r="311" spans="1:9" ht="12.75">
      <c r="A311" s="17"/>
      <c r="B311" s="17" t="s">
        <v>201</v>
      </c>
      <c r="C311" s="17" t="s">
        <v>202</v>
      </c>
      <c r="D311" s="103">
        <f>D312+D316+D318+D322</f>
        <v>77000</v>
      </c>
      <c r="E311" s="103">
        <f>E312+E316+E318+E322</f>
        <v>92000</v>
      </c>
      <c r="F311" s="103">
        <f>F312+F316+F318+F322</f>
        <v>0</v>
      </c>
      <c r="G311" s="103">
        <f t="shared" si="11"/>
        <v>92000</v>
      </c>
      <c r="H311" s="103">
        <f>H312+H316+H318+H322</f>
        <v>0</v>
      </c>
      <c r="I311" s="103">
        <f t="shared" si="10"/>
        <v>92000</v>
      </c>
    </row>
    <row r="312" spans="1:9" ht="12.75">
      <c r="A312" s="13">
        <v>41</v>
      </c>
      <c r="B312" s="12">
        <v>632</v>
      </c>
      <c r="C312" s="12" t="s">
        <v>203</v>
      </c>
      <c r="D312" s="123">
        <f>SUM(D313:D315)</f>
        <v>4700</v>
      </c>
      <c r="E312" s="123">
        <f>SUM(E313:E315)</f>
        <v>4700</v>
      </c>
      <c r="F312" s="123">
        <f>SUM(F313:F315)</f>
        <v>0</v>
      </c>
      <c r="G312" s="123">
        <f t="shared" si="11"/>
        <v>4700</v>
      </c>
      <c r="H312" s="123">
        <f>SUM(H313:H315)</f>
        <v>0</v>
      </c>
      <c r="I312" s="123">
        <f t="shared" si="10"/>
        <v>4700</v>
      </c>
    </row>
    <row r="313" spans="1:9" ht="12.75" outlineLevel="1">
      <c r="A313" s="13">
        <v>41</v>
      </c>
      <c r="B313" s="13">
        <v>632001</v>
      </c>
      <c r="C313" s="13" t="s">
        <v>204</v>
      </c>
      <c r="D313" s="91">
        <v>2000</v>
      </c>
      <c r="E313" s="91">
        <v>2000</v>
      </c>
      <c r="F313" s="91"/>
      <c r="G313" s="91">
        <f t="shared" si="11"/>
        <v>2000</v>
      </c>
      <c r="H313" s="91"/>
      <c r="I313" s="91">
        <f t="shared" si="10"/>
        <v>2000</v>
      </c>
    </row>
    <row r="314" spans="1:9" ht="12.75" outlineLevel="1">
      <c r="A314" s="13">
        <v>41</v>
      </c>
      <c r="B314" s="13">
        <v>632001</v>
      </c>
      <c r="C314" s="13" t="s">
        <v>173</v>
      </c>
      <c r="D314" s="91">
        <v>2000</v>
      </c>
      <c r="E314" s="91">
        <v>2000</v>
      </c>
      <c r="F314" s="91"/>
      <c r="G314" s="91">
        <f t="shared" si="11"/>
        <v>2000</v>
      </c>
      <c r="H314" s="91"/>
      <c r="I314" s="91">
        <f t="shared" si="10"/>
        <v>2000</v>
      </c>
    </row>
    <row r="315" spans="1:9" ht="12.75" outlineLevel="1">
      <c r="A315" s="13">
        <v>41</v>
      </c>
      <c r="B315" s="13">
        <v>632002</v>
      </c>
      <c r="C315" s="13" t="s">
        <v>205</v>
      </c>
      <c r="D315" s="91">
        <v>700</v>
      </c>
      <c r="E315" s="91">
        <v>700</v>
      </c>
      <c r="F315" s="91"/>
      <c r="G315" s="91">
        <f t="shared" si="11"/>
        <v>700</v>
      </c>
      <c r="H315" s="91"/>
      <c r="I315" s="91">
        <f t="shared" si="10"/>
        <v>700</v>
      </c>
    </row>
    <row r="316" spans="1:9" ht="12.75">
      <c r="A316" s="12">
        <v>41</v>
      </c>
      <c r="B316" s="12">
        <v>633</v>
      </c>
      <c r="C316" s="12" t="s">
        <v>88</v>
      </c>
      <c r="D316" s="123">
        <f>SUM(D317)</f>
        <v>900</v>
      </c>
      <c r="E316" s="123">
        <f>SUM(E317)</f>
        <v>5900</v>
      </c>
      <c r="F316" s="123">
        <f>SUM(F317)</f>
        <v>0</v>
      </c>
      <c r="G316" s="123">
        <f t="shared" si="11"/>
        <v>5900</v>
      </c>
      <c r="H316" s="123">
        <f>SUM(H317)</f>
        <v>0</v>
      </c>
      <c r="I316" s="123">
        <f t="shared" si="10"/>
        <v>5900</v>
      </c>
    </row>
    <row r="317" spans="1:9" ht="12.75">
      <c r="A317" s="13">
        <v>41</v>
      </c>
      <c r="B317" s="13">
        <v>633006</v>
      </c>
      <c r="C317" s="13" t="s">
        <v>187</v>
      </c>
      <c r="D317" s="91">
        <v>900</v>
      </c>
      <c r="E317" s="91">
        <v>5900</v>
      </c>
      <c r="F317" s="91"/>
      <c r="G317" s="91">
        <f t="shared" si="11"/>
        <v>5900</v>
      </c>
      <c r="H317" s="91"/>
      <c r="I317" s="91">
        <f t="shared" si="10"/>
        <v>5900</v>
      </c>
    </row>
    <row r="318" spans="1:9" ht="12.75">
      <c r="A318" s="12">
        <v>41</v>
      </c>
      <c r="B318" s="12">
        <v>635</v>
      </c>
      <c r="C318" s="12" t="s">
        <v>206</v>
      </c>
      <c r="D318" s="123">
        <f>SUM(D319:D321)</f>
        <v>52000</v>
      </c>
      <c r="E318" s="123">
        <f>SUM(E319:E321)</f>
        <v>62000</v>
      </c>
      <c r="F318" s="123">
        <f>SUM(F319:F321)</f>
        <v>0</v>
      </c>
      <c r="G318" s="123">
        <f t="shared" si="11"/>
        <v>62000</v>
      </c>
      <c r="H318" s="123">
        <f>SUM(H319:H321)</f>
        <v>0</v>
      </c>
      <c r="I318" s="123">
        <f t="shared" si="10"/>
        <v>62000</v>
      </c>
    </row>
    <row r="319" spans="1:9" ht="12.75">
      <c r="A319" s="13">
        <v>41</v>
      </c>
      <c r="B319" s="13">
        <v>635004</v>
      </c>
      <c r="C319" s="13" t="s">
        <v>207</v>
      </c>
      <c r="D319" s="91">
        <v>2000</v>
      </c>
      <c r="E319" s="91">
        <v>2000</v>
      </c>
      <c r="F319" s="91"/>
      <c r="G319" s="91">
        <f t="shared" si="11"/>
        <v>2000</v>
      </c>
      <c r="H319" s="91"/>
      <c r="I319" s="91">
        <f t="shared" si="10"/>
        <v>2000</v>
      </c>
    </row>
    <row r="320" spans="1:9" ht="12.75">
      <c r="A320" s="13">
        <v>41</v>
      </c>
      <c r="B320" s="13">
        <v>635006</v>
      </c>
      <c r="C320" s="13" t="s">
        <v>208</v>
      </c>
      <c r="D320" s="91">
        <v>50000</v>
      </c>
      <c r="E320" s="91">
        <v>60000</v>
      </c>
      <c r="F320" s="91"/>
      <c r="G320" s="91">
        <f t="shared" si="11"/>
        <v>60000</v>
      </c>
      <c r="H320" s="91"/>
      <c r="I320" s="91">
        <f t="shared" si="10"/>
        <v>60000</v>
      </c>
    </row>
    <row r="321" spans="1:9" ht="12.75">
      <c r="A321" s="13">
        <v>111</v>
      </c>
      <c r="B321" s="13">
        <v>635006</v>
      </c>
      <c r="C321" s="13" t="s">
        <v>208</v>
      </c>
      <c r="D321" s="91"/>
      <c r="E321" s="91"/>
      <c r="F321" s="91"/>
      <c r="G321" s="91">
        <f t="shared" si="11"/>
        <v>0</v>
      </c>
      <c r="H321" s="91"/>
      <c r="I321" s="91">
        <f t="shared" si="10"/>
        <v>0</v>
      </c>
    </row>
    <row r="322" spans="1:9" ht="12.75">
      <c r="A322" s="12">
        <v>41</v>
      </c>
      <c r="B322" s="12">
        <v>637</v>
      </c>
      <c r="C322" s="12" t="s">
        <v>109</v>
      </c>
      <c r="D322" s="123">
        <f>SUM(D323:D329)</f>
        <v>19400</v>
      </c>
      <c r="E322" s="123">
        <f>SUM(E323:E329)</f>
        <v>19400</v>
      </c>
      <c r="F322" s="123">
        <f>SUM(F323:F329)</f>
        <v>0</v>
      </c>
      <c r="G322" s="123">
        <f t="shared" si="11"/>
        <v>19400</v>
      </c>
      <c r="H322" s="123">
        <f>SUM(H323:H329)</f>
        <v>0</v>
      </c>
      <c r="I322" s="123">
        <f t="shared" si="10"/>
        <v>19400</v>
      </c>
    </row>
    <row r="323" spans="1:9" ht="12.75">
      <c r="A323" s="13">
        <v>41</v>
      </c>
      <c r="B323" s="13">
        <v>637004</v>
      </c>
      <c r="C323" s="13" t="s">
        <v>209</v>
      </c>
      <c r="D323" s="91">
        <v>7000</v>
      </c>
      <c r="E323" s="91">
        <v>7000</v>
      </c>
      <c r="F323" s="91"/>
      <c r="G323" s="91">
        <f t="shared" si="11"/>
        <v>7000</v>
      </c>
      <c r="H323" s="91"/>
      <c r="I323" s="91">
        <f t="shared" si="10"/>
        <v>7000</v>
      </c>
    </row>
    <row r="324" spans="1:9" ht="12.75">
      <c r="A324" s="13">
        <v>41</v>
      </c>
      <c r="B324" s="13">
        <v>637005</v>
      </c>
      <c r="C324" s="13" t="s">
        <v>113</v>
      </c>
      <c r="D324" s="91">
        <v>3500</v>
      </c>
      <c r="E324" s="91">
        <v>3500</v>
      </c>
      <c r="F324" s="91"/>
      <c r="G324" s="91">
        <f t="shared" si="11"/>
        <v>3500</v>
      </c>
      <c r="H324" s="91"/>
      <c r="I324" s="91">
        <f t="shared" si="10"/>
        <v>3500</v>
      </c>
    </row>
    <row r="325" spans="1:9" ht="12.75">
      <c r="A325" s="13">
        <v>41</v>
      </c>
      <c r="B325" s="13">
        <v>637011</v>
      </c>
      <c r="C325" s="13" t="s">
        <v>115</v>
      </c>
      <c r="D325" s="91">
        <v>3500</v>
      </c>
      <c r="E325" s="91">
        <v>3500</v>
      </c>
      <c r="F325" s="91"/>
      <c r="G325" s="91">
        <f t="shared" si="11"/>
        <v>3500</v>
      </c>
      <c r="H325" s="91"/>
      <c r="I325" s="91">
        <f t="shared" si="10"/>
        <v>3500</v>
      </c>
    </row>
    <row r="326" spans="1:9" ht="12.75">
      <c r="A326" s="13">
        <v>111</v>
      </c>
      <c r="B326" s="13">
        <v>637004</v>
      </c>
      <c r="C326" s="13" t="s">
        <v>405</v>
      </c>
      <c r="D326" s="91">
        <v>0</v>
      </c>
      <c r="E326" s="91">
        <v>0</v>
      </c>
      <c r="F326" s="91"/>
      <c r="G326" s="91">
        <f t="shared" si="11"/>
        <v>0</v>
      </c>
      <c r="H326" s="91"/>
      <c r="I326" s="91">
        <f aca="true" t="shared" si="12" ref="I326:I387">G326+H326</f>
        <v>0</v>
      </c>
    </row>
    <row r="327" spans="1:9" ht="12.75">
      <c r="A327" s="13">
        <v>41</v>
      </c>
      <c r="B327" s="13">
        <v>636</v>
      </c>
      <c r="C327" s="13" t="s">
        <v>210</v>
      </c>
      <c r="D327" s="91">
        <v>2400</v>
      </c>
      <c r="E327" s="91">
        <v>2400</v>
      </c>
      <c r="F327" s="91"/>
      <c r="G327" s="91">
        <f t="shared" si="11"/>
        <v>2400</v>
      </c>
      <c r="H327" s="91"/>
      <c r="I327" s="91">
        <f t="shared" si="12"/>
        <v>2400</v>
      </c>
    </row>
    <row r="328" spans="1:9" ht="12.75">
      <c r="A328" s="13">
        <v>41</v>
      </c>
      <c r="B328" s="49">
        <v>637011</v>
      </c>
      <c r="C328" s="49" t="s">
        <v>211</v>
      </c>
      <c r="D328" s="121">
        <v>3000</v>
      </c>
      <c r="E328" s="121">
        <v>3000</v>
      </c>
      <c r="F328" s="121"/>
      <c r="G328" s="121">
        <f t="shared" si="11"/>
        <v>3000</v>
      </c>
      <c r="H328" s="121"/>
      <c r="I328" s="121">
        <f t="shared" si="12"/>
        <v>3000</v>
      </c>
    </row>
    <row r="329" spans="1:9" ht="12.75">
      <c r="A329" s="13">
        <v>41</v>
      </c>
      <c r="B329" s="13">
        <v>653001</v>
      </c>
      <c r="C329" s="13" t="s">
        <v>212</v>
      </c>
      <c r="D329" s="91">
        <v>0</v>
      </c>
      <c r="E329" s="91">
        <v>0</v>
      </c>
      <c r="F329" s="91"/>
      <c r="G329" s="91">
        <f t="shared" si="11"/>
        <v>0</v>
      </c>
      <c r="H329" s="91"/>
      <c r="I329" s="91">
        <f t="shared" si="12"/>
        <v>0</v>
      </c>
    </row>
    <row r="330" spans="1:3" ht="12.75">
      <c r="A330" s="43"/>
      <c r="B330" s="43"/>
      <c r="C330" s="43"/>
    </row>
    <row r="331" spans="1:9" ht="12.75">
      <c r="A331" s="22"/>
      <c r="B331" s="37" t="s">
        <v>213</v>
      </c>
      <c r="C331" s="17" t="s">
        <v>214</v>
      </c>
      <c r="D331" s="103">
        <f>D332+D335</f>
        <v>100350</v>
      </c>
      <c r="E331" s="103">
        <f>E332+E335</f>
        <v>100350</v>
      </c>
      <c r="F331" s="103">
        <f>F332+F335</f>
        <v>0</v>
      </c>
      <c r="G331" s="103">
        <f t="shared" si="11"/>
        <v>100350</v>
      </c>
      <c r="H331" s="103">
        <f>H332+H335</f>
        <v>0</v>
      </c>
      <c r="I331" s="103">
        <f t="shared" si="12"/>
        <v>100350</v>
      </c>
    </row>
    <row r="332" spans="1:9" ht="12.75">
      <c r="A332" s="13">
        <v>41</v>
      </c>
      <c r="B332" s="33">
        <v>632</v>
      </c>
      <c r="C332" s="12" t="s">
        <v>215</v>
      </c>
      <c r="D332" s="123">
        <f>SUM(D333:D334)</f>
        <v>97000</v>
      </c>
      <c r="E332" s="123">
        <f>SUM(E333:E334)</f>
        <v>97000</v>
      </c>
      <c r="F332" s="123">
        <f>SUM(F333:F334)</f>
        <v>0</v>
      </c>
      <c r="G332" s="123">
        <f t="shared" si="11"/>
        <v>97000</v>
      </c>
      <c r="H332" s="123">
        <f>SUM(H333:H334)</f>
        <v>0</v>
      </c>
      <c r="I332" s="123">
        <f t="shared" si="12"/>
        <v>97000</v>
      </c>
    </row>
    <row r="333" spans="1:9" ht="12.75" outlineLevel="1">
      <c r="A333" s="13">
        <v>41</v>
      </c>
      <c r="B333" s="36">
        <v>632001</v>
      </c>
      <c r="C333" s="13" t="s">
        <v>216</v>
      </c>
      <c r="D333" s="121">
        <v>97000</v>
      </c>
      <c r="E333" s="121">
        <v>97000</v>
      </c>
      <c r="F333" s="121"/>
      <c r="G333" s="121">
        <f t="shared" si="11"/>
        <v>97000</v>
      </c>
      <c r="H333" s="121"/>
      <c r="I333" s="121">
        <f t="shared" si="12"/>
        <v>97000</v>
      </c>
    </row>
    <row r="334" spans="1:9" ht="12.75" outlineLevel="1">
      <c r="A334" s="13">
        <v>111</v>
      </c>
      <c r="B334" s="36">
        <v>632001</v>
      </c>
      <c r="C334" s="13" t="s">
        <v>216</v>
      </c>
      <c r="D334" s="141"/>
      <c r="E334" s="141"/>
      <c r="F334" s="141"/>
      <c r="G334" s="141">
        <f t="shared" si="11"/>
        <v>0</v>
      </c>
      <c r="H334" s="141"/>
      <c r="I334" s="141">
        <f t="shared" si="12"/>
        <v>0</v>
      </c>
    </row>
    <row r="335" spans="1:9" ht="12.75">
      <c r="A335" s="13">
        <v>41</v>
      </c>
      <c r="B335" s="33">
        <v>635</v>
      </c>
      <c r="C335" s="12" t="s">
        <v>217</v>
      </c>
      <c r="D335" s="123">
        <f>SUM(D336)</f>
        <v>3350</v>
      </c>
      <c r="E335" s="123">
        <f>SUM(E336)</f>
        <v>3350</v>
      </c>
      <c r="F335" s="123">
        <f>SUM(F336)</f>
        <v>0</v>
      </c>
      <c r="G335" s="123">
        <f aca="true" t="shared" si="13" ref="G335:G398">E335+F335</f>
        <v>3350</v>
      </c>
      <c r="H335" s="123">
        <f>SUM(H336)</f>
        <v>0</v>
      </c>
      <c r="I335" s="123">
        <f t="shared" si="12"/>
        <v>3350</v>
      </c>
    </row>
    <row r="336" spans="1:9" ht="12.75">
      <c r="A336" s="13">
        <v>41</v>
      </c>
      <c r="B336" s="36">
        <v>635006</v>
      </c>
      <c r="C336" s="13" t="s">
        <v>108</v>
      </c>
      <c r="D336" s="121">
        <v>3350</v>
      </c>
      <c r="E336" s="121">
        <v>3350</v>
      </c>
      <c r="F336" s="121"/>
      <c r="G336" s="121">
        <f t="shared" si="13"/>
        <v>3350</v>
      </c>
      <c r="H336" s="121"/>
      <c r="I336" s="121">
        <f t="shared" si="12"/>
        <v>3350</v>
      </c>
    </row>
    <row r="337" spans="1:3" ht="12.75">
      <c r="A337" s="35"/>
      <c r="B337" s="18"/>
      <c r="C337" s="18"/>
    </row>
    <row r="338" spans="1:9" ht="12.75">
      <c r="A338" s="17"/>
      <c r="B338" s="37" t="s">
        <v>218</v>
      </c>
      <c r="C338" s="17" t="s">
        <v>219</v>
      </c>
      <c r="D338" s="175">
        <f>D339+D343+D345</f>
        <v>2666</v>
      </c>
      <c r="E338" s="175">
        <f>E339+E343+E345</f>
        <v>2666</v>
      </c>
      <c r="F338" s="175">
        <f>F339+F343+F345</f>
        <v>0</v>
      </c>
      <c r="G338" s="175">
        <f t="shared" si="13"/>
        <v>2666</v>
      </c>
      <c r="H338" s="175">
        <f>H339+H343+H345</f>
        <v>0</v>
      </c>
      <c r="I338" s="175">
        <f t="shared" si="12"/>
        <v>2666</v>
      </c>
    </row>
    <row r="339" spans="1:9" ht="12.75">
      <c r="A339" s="12">
        <v>41</v>
      </c>
      <c r="B339" s="33">
        <v>632</v>
      </c>
      <c r="C339" s="12" t="s">
        <v>220</v>
      </c>
      <c r="D339" s="132">
        <f>SUM(D340:D342)</f>
        <v>1500</v>
      </c>
      <c r="E339" s="132">
        <f>SUM(E340:E342)</f>
        <v>1500</v>
      </c>
      <c r="F339" s="132">
        <f>SUM(F340:F342)</f>
        <v>0</v>
      </c>
      <c r="G339" s="132">
        <f t="shared" si="13"/>
        <v>1500</v>
      </c>
      <c r="H339" s="132">
        <f>SUM(H340:H342)</f>
        <v>0</v>
      </c>
      <c r="I339" s="132">
        <f t="shared" si="12"/>
        <v>1500</v>
      </c>
    </row>
    <row r="340" spans="1:9" ht="12.75" outlineLevel="1">
      <c r="A340" s="13">
        <v>41</v>
      </c>
      <c r="B340" s="36">
        <v>632001</v>
      </c>
      <c r="C340" s="13" t="s">
        <v>220</v>
      </c>
      <c r="D340" s="133">
        <v>0</v>
      </c>
      <c r="E340" s="133">
        <v>0</v>
      </c>
      <c r="F340" s="133"/>
      <c r="G340" s="133">
        <f t="shared" si="13"/>
        <v>0</v>
      </c>
      <c r="H340" s="133"/>
      <c r="I340" s="133">
        <f t="shared" si="12"/>
        <v>0</v>
      </c>
    </row>
    <row r="341" spans="1:9" ht="12.75" outlineLevel="1">
      <c r="A341" s="13">
        <v>41</v>
      </c>
      <c r="B341" s="36">
        <v>632002</v>
      </c>
      <c r="C341" s="13" t="s">
        <v>86</v>
      </c>
      <c r="D341" s="133">
        <v>1500</v>
      </c>
      <c r="E341" s="133">
        <v>1500</v>
      </c>
      <c r="F341" s="133"/>
      <c r="G341" s="133">
        <f t="shared" si="13"/>
        <v>1500</v>
      </c>
      <c r="H341" s="133"/>
      <c r="I341" s="133">
        <f t="shared" si="12"/>
        <v>1500</v>
      </c>
    </row>
    <row r="342" spans="1:9" ht="12.75" outlineLevel="1">
      <c r="A342" s="13">
        <v>41</v>
      </c>
      <c r="B342" s="36">
        <v>636001</v>
      </c>
      <c r="C342" s="13" t="s">
        <v>357</v>
      </c>
      <c r="D342" s="133"/>
      <c r="E342" s="133"/>
      <c r="F342" s="133"/>
      <c r="G342" s="133">
        <f t="shared" si="13"/>
        <v>0</v>
      </c>
      <c r="H342" s="133"/>
      <c r="I342" s="133">
        <f t="shared" si="12"/>
        <v>0</v>
      </c>
    </row>
    <row r="343" spans="1:9" ht="12.75">
      <c r="A343" s="12">
        <v>41</v>
      </c>
      <c r="B343" s="33">
        <v>635</v>
      </c>
      <c r="C343" s="12" t="s">
        <v>137</v>
      </c>
      <c r="D343" s="132">
        <f>SUM(D344)</f>
        <v>1000</v>
      </c>
      <c r="E343" s="132">
        <f>SUM(E344)</f>
        <v>1000</v>
      </c>
      <c r="F343" s="132">
        <f>SUM(F344)</f>
        <v>0</v>
      </c>
      <c r="G343" s="132">
        <f t="shared" si="13"/>
        <v>1000</v>
      </c>
      <c r="H343" s="132">
        <f>SUM(H344)</f>
        <v>0</v>
      </c>
      <c r="I343" s="132">
        <f t="shared" si="12"/>
        <v>1000</v>
      </c>
    </row>
    <row r="344" spans="1:9" ht="12.75">
      <c r="A344" s="13">
        <v>41</v>
      </c>
      <c r="B344" s="36">
        <v>635006</v>
      </c>
      <c r="C344" s="13" t="s">
        <v>221</v>
      </c>
      <c r="D344" s="133">
        <v>1000</v>
      </c>
      <c r="E344" s="133">
        <v>1000</v>
      </c>
      <c r="F344" s="133"/>
      <c r="G344" s="133">
        <f t="shared" si="13"/>
        <v>1000</v>
      </c>
      <c r="H344" s="133"/>
      <c r="I344" s="133">
        <f t="shared" si="12"/>
        <v>1000</v>
      </c>
    </row>
    <row r="345" spans="1:9" ht="12.75">
      <c r="A345" s="12">
        <v>41</v>
      </c>
      <c r="B345" s="33">
        <v>637</v>
      </c>
      <c r="C345" s="12" t="s">
        <v>109</v>
      </c>
      <c r="D345" s="132">
        <f>SUM(D346)</f>
        <v>166</v>
      </c>
      <c r="E345" s="132">
        <f>SUM(E346)</f>
        <v>166</v>
      </c>
      <c r="F345" s="132">
        <f>SUM(F346)</f>
        <v>0</v>
      </c>
      <c r="G345" s="132">
        <f t="shared" si="13"/>
        <v>166</v>
      </c>
      <c r="H345" s="132">
        <f>SUM(H346)</f>
        <v>0</v>
      </c>
      <c r="I345" s="132">
        <f t="shared" si="12"/>
        <v>166</v>
      </c>
    </row>
    <row r="346" spans="1:9" ht="12.75">
      <c r="A346" s="13">
        <v>41</v>
      </c>
      <c r="B346" s="36">
        <v>637004</v>
      </c>
      <c r="C346" s="13" t="s">
        <v>160</v>
      </c>
      <c r="D346" s="133">
        <v>166</v>
      </c>
      <c r="E346" s="133">
        <v>166</v>
      </c>
      <c r="F346" s="133"/>
      <c r="G346" s="133">
        <f t="shared" si="13"/>
        <v>166</v>
      </c>
      <c r="H346" s="133"/>
      <c r="I346" s="133">
        <f t="shared" si="12"/>
        <v>166</v>
      </c>
    </row>
    <row r="347" spans="1:9" ht="12.75">
      <c r="A347" s="43"/>
      <c r="B347" s="43"/>
      <c r="C347" s="43"/>
      <c r="D347" s="159"/>
      <c r="E347" s="159"/>
      <c r="F347" s="159"/>
      <c r="G347" s="159"/>
      <c r="H347" s="159"/>
      <c r="I347" s="159"/>
    </row>
    <row r="348" spans="1:9" ht="12.75">
      <c r="A348" s="43"/>
      <c r="B348" s="43"/>
      <c r="C348" s="43"/>
      <c r="D348" s="159"/>
      <c r="E348" s="159"/>
      <c r="F348" s="159"/>
      <c r="G348" s="159"/>
      <c r="H348" s="159"/>
      <c r="I348" s="159"/>
    </row>
    <row r="349" spans="1:9" ht="12.75">
      <c r="A349" s="43"/>
      <c r="B349" s="43"/>
      <c r="C349" s="43"/>
      <c r="D349" s="159"/>
      <c r="E349" s="159"/>
      <c r="F349" s="159"/>
      <c r="G349" s="159"/>
      <c r="H349" s="159"/>
      <c r="I349" s="159"/>
    </row>
    <row r="350" spans="1:9" ht="12.75">
      <c r="A350" s="5"/>
      <c r="B350" s="29" t="s">
        <v>60</v>
      </c>
      <c r="C350" s="30"/>
      <c r="D350" s="165" t="s">
        <v>467</v>
      </c>
      <c r="E350" s="183" t="s">
        <v>484</v>
      </c>
      <c r="F350" s="183" t="s">
        <v>486</v>
      </c>
      <c r="G350" s="183" t="s">
        <v>489</v>
      </c>
      <c r="H350" s="183" t="s">
        <v>485</v>
      </c>
      <c r="I350" s="183" t="s">
        <v>478</v>
      </c>
    </row>
    <row r="351" spans="1:9" ht="12.75">
      <c r="A351" s="8"/>
      <c r="B351" s="31"/>
      <c r="C351" s="32"/>
      <c r="D351" s="166">
        <v>2016</v>
      </c>
      <c r="E351" s="115" t="s">
        <v>477</v>
      </c>
      <c r="F351" s="115" t="s">
        <v>487</v>
      </c>
      <c r="G351" s="115" t="s">
        <v>492</v>
      </c>
      <c r="H351" s="115" t="s">
        <v>477</v>
      </c>
      <c r="I351" s="115" t="s">
        <v>479</v>
      </c>
    </row>
    <row r="352" spans="1:9" ht="12.75">
      <c r="A352" s="17"/>
      <c r="B352" s="17" t="s">
        <v>222</v>
      </c>
      <c r="C352" s="17" t="s">
        <v>223</v>
      </c>
      <c r="D352" s="103">
        <f>D353+D358+D367+D373+D377+D380</f>
        <v>84401</v>
      </c>
      <c r="E352" s="103">
        <f>E353+E358+E367+E373+E377+E380</f>
        <v>84401</v>
      </c>
      <c r="F352" s="103">
        <f>F353+F358+F367+F373+F377+F380</f>
        <v>0</v>
      </c>
      <c r="G352" s="103">
        <f t="shared" si="13"/>
        <v>84401</v>
      </c>
      <c r="H352" s="103">
        <f>H353+H358+H367+H373+H377+H380</f>
        <v>0</v>
      </c>
      <c r="I352" s="103">
        <f t="shared" si="12"/>
        <v>84401</v>
      </c>
    </row>
    <row r="353" spans="1:9" ht="12.75">
      <c r="A353" s="12">
        <v>41</v>
      </c>
      <c r="B353" s="33">
        <v>610</v>
      </c>
      <c r="C353" s="12" t="s">
        <v>224</v>
      </c>
      <c r="D353" s="123">
        <f>SUM(D354:D357)</f>
        <v>10576</v>
      </c>
      <c r="E353" s="123">
        <f>SUM(E354:E357)</f>
        <v>10576</v>
      </c>
      <c r="F353" s="123">
        <f>SUM(F354:F357)</f>
        <v>0</v>
      </c>
      <c r="G353" s="123">
        <f t="shared" si="13"/>
        <v>10576</v>
      </c>
      <c r="H353" s="123">
        <f>SUM(H354:H357)</f>
        <v>0</v>
      </c>
      <c r="I353" s="123">
        <f t="shared" si="12"/>
        <v>10576</v>
      </c>
    </row>
    <row r="354" spans="1:9" ht="12.75" outlineLevel="1">
      <c r="A354" s="13">
        <v>41</v>
      </c>
      <c r="B354" s="36">
        <v>611</v>
      </c>
      <c r="C354" s="13" t="s">
        <v>64</v>
      </c>
      <c r="D354" s="121">
        <v>10576</v>
      </c>
      <c r="E354" s="121">
        <v>10576</v>
      </c>
      <c r="F354" s="121"/>
      <c r="G354" s="121">
        <f t="shared" si="13"/>
        <v>10576</v>
      </c>
      <c r="H354" s="121"/>
      <c r="I354" s="121">
        <f t="shared" si="12"/>
        <v>10576</v>
      </c>
    </row>
    <row r="355" spans="1:9" ht="12.75" outlineLevel="1">
      <c r="A355" s="13">
        <v>41</v>
      </c>
      <c r="B355" s="36">
        <v>612</v>
      </c>
      <c r="C355" s="13" t="s">
        <v>65</v>
      </c>
      <c r="D355" s="128"/>
      <c r="E355" s="128"/>
      <c r="F355" s="128"/>
      <c r="G355" s="128"/>
      <c r="H355" s="128"/>
      <c r="I355" s="128"/>
    </row>
    <row r="356" spans="1:9" ht="12.75" outlineLevel="1">
      <c r="A356" s="13">
        <v>41</v>
      </c>
      <c r="B356" s="36">
        <v>614</v>
      </c>
      <c r="C356" s="13" t="s">
        <v>67</v>
      </c>
      <c r="D356" s="128"/>
      <c r="E356" s="128"/>
      <c r="F356" s="128"/>
      <c r="G356" s="128"/>
      <c r="H356" s="128"/>
      <c r="I356" s="128"/>
    </row>
    <row r="357" spans="1:9" ht="12.75" outlineLevel="1">
      <c r="A357" s="13">
        <v>41</v>
      </c>
      <c r="B357" s="36">
        <v>615</v>
      </c>
      <c r="C357" s="13" t="s">
        <v>68</v>
      </c>
      <c r="D357" s="128"/>
      <c r="E357" s="128"/>
      <c r="F357" s="128"/>
      <c r="G357" s="128"/>
      <c r="H357" s="128"/>
      <c r="I357" s="128"/>
    </row>
    <row r="358" spans="1:9" ht="12.75">
      <c r="A358" s="12">
        <v>41</v>
      </c>
      <c r="B358" s="33">
        <v>620</v>
      </c>
      <c r="C358" s="12" t="s">
        <v>69</v>
      </c>
      <c r="D358" s="123">
        <f>SUM(D359:D366)</f>
        <v>3637</v>
      </c>
      <c r="E358" s="123">
        <f>SUM(E359:E366)</f>
        <v>3637</v>
      </c>
      <c r="F358" s="123">
        <f>SUM(F359:F366)</f>
        <v>0</v>
      </c>
      <c r="G358" s="123">
        <f t="shared" si="13"/>
        <v>3637</v>
      </c>
      <c r="H358" s="123">
        <f>SUM(H359:H366)</f>
        <v>0</v>
      </c>
      <c r="I358" s="123">
        <f t="shared" si="12"/>
        <v>3637</v>
      </c>
    </row>
    <row r="359" spans="1:9" ht="12.75" customHeight="1" outlineLevel="1">
      <c r="A359" s="13">
        <v>41</v>
      </c>
      <c r="B359" s="36" t="s">
        <v>70</v>
      </c>
      <c r="C359" s="13" t="s">
        <v>71</v>
      </c>
      <c r="D359" s="91">
        <v>1041</v>
      </c>
      <c r="E359" s="91">
        <v>1041</v>
      </c>
      <c r="F359" s="91"/>
      <c r="G359" s="91">
        <f t="shared" si="13"/>
        <v>1041</v>
      </c>
      <c r="H359" s="91"/>
      <c r="I359" s="91">
        <f t="shared" si="12"/>
        <v>1041</v>
      </c>
    </row>
    <row r="360" spans="1:9" ht="12.75" outlineLevel="1">
      <c r="A360" s="13">
        <v>41</v>
      </c>
      <c r="B360" s="36">
        <v>625001</v>
      </c>
      <c r="C360" s="13" t="s">
        <v>155</v>
      </c>
      <c r="D360" s="91">
        <v>146</v>
      </c>
      <c r="E360" s="91">
        <v>146</v>
      </c>
      <c r="F360" s="91"/>
      <c r="G360" s="91">
        <f t="shared" si="13"/>
        <v>146</v>
      </c>
      <c r="H360" s="91"/>
      <c r="I360" s="91">
        <f t="shared" si="12"/>
        <v>146</v>
      </c>
    </row>
    <row r="361" spans="1:9" ht="12.75" outlineLevel="1">
      <c r="A361" s="13">
        <v>41</v>
      </c>
      <c r="B361" s="36">
        <v>625002</v>
      </c>
      <c r="C361" s="13" t="s">
        <v>73</v>
      </c>
      <c r="D361" s="91">
        <v>1457</v>
      </c>
      <c r="E361" s="91">
        <v>1457</v>
      </c>
      <c r="F361" s="91"/>
      <c r="G361" s="91">
        <f t="shared" si="13"/>
        <v>1457</v>
      </c>
      <c r="H361" s="91"/>
      <c r="I361" s="91">
        <f t="shared" si="12"/>
        <v>1457</v>
      </c>
    </row>
    <row r="362" spans="1:9" ht="12.75" outlineLevel="1">
      <c r="A362" s="13">
        <v>41</v>
      </c>
      <c r="B362" s="36">
        <v>625003</v>
      </c>
      <c r="C362" s="13" t="s">
        <v>74</v>
      </c>
      <c r="D362" s="91">
        <v>83</v>
      </c>
      <c r="E362" s="91">
        <v>83</v>
      </c>
      <c r="F362" s="91"/>
      <c r="G362" s="91">
        <f t="shared" si="13"/>
        <v>83</v>
      </c>
      <c r="H362" s="91"/>
      <c r="I362" s="91">
        <f t="shared" si="12"/>
        <v>83</v>
      </c>
    </row>
    <row r="363" spans="1:9" ht="12.75" outlineLevel="1">
      <c r="A363" s="13">
        <v>41</v>
      </c>
      <c r="B363" s="36">
        <v>625004</v>
      </c>
      <c r="C363" s="13" t="s">
        <v>75</v>
      </c>
      <c r="D363" s="91">
        <v>312</v>
      </c>
      <c r="E363" s="91">
        <v>312</v>
      </c>
      <c r="F363" s="91"/>
      <c r="G363" s="91">
        <f t="shared" si="13"/>
        <v>312</v>
      </c>
      <c r="H363" s="91"/>
      <c r="I363" s="91">
        <f t="shared" si="12"/>
        <v>312</v>
      </c>
    </row>
    <row r="364" spans="1:9" ht="12.75" outlineLevel="1">
      <c r="A364" s="13">
        <v>41</v>
      </c>
      <c r="B364" s="36">
        <v>625005</v>
      </c>
      <c r="C364" s="13" t="s">
        <v>76</v>
      </c>
      <c r="D364" s="91">
        <v>104</v>
      </c>
      <c r="E364" s="91">
        <v>104</v>
      </c>
      <c r="F364" s="91"/>
      <c r="G364" s="91">
        <f t="shared" si="13"/>
        <v>104</v>
      </c>
      <c r="H364" s="91"/>
      <c r="I364" s="91">
        <f t="shared" si="12"/>
        <v>104</v>
      </c>
    </row>
    <row r="365" spans="1:9" ht="12.75" outlineLevel="1">
      <c r="A365" s="13">
        <v>41</v>
      </c>
      <c r="B365" s="36">
        <v>625007</v>
      </c>
      <c r="C365" s="13" t="s">
        <v>131</v>
      </c>
      <c r="D365" s="91">
        <v>494</v>
      </c>
      <c r="E365" s="91">
        <v>494</v>
      </c>
      <c r="F365" s="91"/>
      <c r="G365" s="91">
        <f t="shared" si="13"/>
        <v>494</v>
      </c>
      <c r="H365" s="91"/>
      <c r="I365" s="91">
        <f t="shared" si="12"/>
        <v>494</v>
      </c>
    </row>
    <row r="366" spans="1:9" ht="12.75" outlineLevel="1">
      <c r="A366" s="13">
        <v>41</v>
      </c>
      <c r="B366" s="36">
        <v>642015</v>
      </c>
      <c r="C366" s="13" t="s">
        <v>122</v>
      </c>
      <c r="D366" s="91"/>
      <c r="E366" s="91"/>
      <c r="F366" s="91"/>
      <c r="G366" s="91">
        <f t="shared" si="13"/>
        <v>0</v>
      </c>
      <c r="H366" s="91"/>
      <c r="I366" s="91">
        <f t="shared" si="12"/>
        <v>0</v>
      </c>
    </row>
    <row r="367" spans="1:9" ht="15" customHeight="1">
      <c r="A367" s="12">
        <v>41</v>
      </c>
      <c r="B367" s="33">
        <v>632</v>
      </c>
      <c r="C367" s="12" t="s">
        <v>83</v>
      </c>
      <c r="D367" s="110">
        <f>SUM(D368:D372)</f>
        <v>28700</v>
      </c>
      <c r="E367" s="110">
        <f>SUM(E368:E372)</f>
        <v>28700</v>
      </c>
      <c r="F367" s="110">
        <f>SUM(F368:F372)</f>
        <v>0</v>
      </c>
      <c r="G367" s="110">
        <f t="shared" si="13"/>
        <v>28700</v>
      </c>
      <c r="H367" s="110">
        <f>SUM(H368:H372)</f>
        <v>0</v>
      </c>
      <c r="I367" s="110">
        <f t="shared" si="12"/>
        <v>28700</v>
      </c>
    </row>
    <row r="368" spans="1:9" ht="12.75" outlineLevel="1">
      <c r="A368" s="13">
        <v>41</v>
      </c>
      <c r="B368" s="36">
        <v>632001</v>
      </c>
      <c r="C368" s="13" t="s">
        <v>225</v>
      </c>
      <c r="D368" s="91">
        <v>5000</v>
      </c>
      <c r="E368" s="91">
        <v>5000</v>
      </c>
      <c r="F368" s="91"/>
      <c r="G368" s="91">
        <f t="shared" si="13"/>
        <v>5000</v>
      </c>
      <c r="H368" s="91"/>
      <c r="I368" s="91">
        <f t="shared" si="12"/>
        <v>5000</v>
      </c>
    </row>
    <row r="369" spans="1:9" ht="12.75" outlineLevel="1">
      <c r="A369" s="13">
        <v>41</v>
      </c>
      <c r="B369" s="36">
        <v>632001</v>
      </c>
      <c r="C369" s="13" t="s">
        <v>226</v>
      </c>
      <c r="D369" s="91">
        <v>1000</v>
      </c>
      <c r="E369" s="91">
        <v>1000</v>
      </c>
      <c r="F369" s="91"/>
      <c r="G369" s="91">
        <f t="shared" si="13"/>
        <v>1000</v>
      </c>
      <c r="H369" s="91"/>
      <c r="I369" s="91">
        <f t="shared" si="12"/>
        <v>1000</v>
      </c>
    </row>
    <row r="370" spans="1:9" ht="12.75" outlineLevel="1">
      <c r="A370" s="13">
        <v>41</v>
      </c>
      <c r="B370" s="36">
        <v>632001</v>
      </c>
      <c r="C370" s="13" t="s">
        <v>227</v>
      </c>
      <c r="D370" s="121">
        <v>21000</v>
      </c>
      <c r="E370" s="121">
        <v>21000</v>
      </c>
      <c r="F370" s="121"/>
      <c r="G370" s="121">
        <f t="shared" si="13"/>
        <v>21000</v>
      </c>
      <c r="H370" s="184"/>
      <c r="I370" s="121">
        <f t="shared" si="12"/>
        <v>21000</v>
      </c>
    </row>
    <row r="371" spans="1:9" ht="12.75" outlineLevel="1">
      <c r="A371" s="13">
        <v>41</v>
      </c>
      <c r="B371" s="36">
        <v>632002</v>
      </c>
      <c r="C371" s="13" t="s">
        <v>86</v>
      </c>
      <c r="D371" s="91">
        <v>1700</v>
      </c>
      <c r="E371" s="91">
        <v>1700</v>
      </c>
      <c r="F371" s="91"/>
      <c r="G371" s="91">
        <f t="shared" si="13"/>
        <v>1700</v>
      </c>
      <c r="H371" s="91"/>
      <c r="I371" s="91">
        <f t="shared" si="12"/>
        <v>1700</v>
      </c>
    </row>
    <row r="372" spans="1:9" ht="12.75" outlineLevel="1">
      <c r="A372" s="13">
        <v>41</v>
      </c>
      <c r="B372" s="36">
        <v>632003</v>
      </c>
      <c r="C372" s="13" t="s">
        <v>228</v>
      </c>
      <c r="D372" s="91">
        <v>0</v>
      </c>
      <c r="E372" s="91">
        <v>0</v>
      </c>
      <c r="F372" s="91"/>
      <c r="G372" s="91">
        <f t="shared" si="13"/>
        <v>0</v>
      </c>
      <c r="H372" s="91"/>
      <c r="I372" s="91">
        <f t="shared" si="12"/>
        <v>0</v>
      </c>
    </row>
    <row r="373" spans="1:9" ht="12.75">
      <c r="A373" s="12">
        <v>41</v>
      </c>
      <c r="B373" s="33">
        <v>633</v>
      </c>
      <c r="C373" s="12" t="s">
        <v>136</v>
      </c>
      <c r="D373" s="110">
        <f>SUM(D374:D376)</f>
        <v>3050</v>
      </c>
      <c r="E373" s="110">
        <f>SUM(E374:E376)</f>
        <v>3050</v>
      </c>
      <c r="F373" s="110">
        <f>SUM(F374:F376)</f>
        <v>0</v>
      </c>
      <c r="G373" s="110">
        <f t="shared" si="13"/>
        <v>3050</v>
      </c>
      <c r="H373" s="110">
        <f>SUM(H374:H376)</f>
        <v>0</v>
      </c>
      <c r="I373" s="110">
        <f t="shared" si="12"/>
        <v>3050</v>
      </c>
    </row>
    <row r="374" spans="1:9" ht="12.75">
      <c r="A374" s="13">
        <v>41</v>
      </c>
      <c r="B374" s="36">
        <v>633001</v>
      </c>
      <c r="C374" s="13" t="s">
        <v>89</v>
      </c>
      <c r="D374" s="91">
        <v>1500</v>
      </c>
      <c r="E374" s="91">
        <v>1500</v>
      </c>
      <c r="F374" s="91"/>
      <c r="G374" s="91">
        <f t="shared" si="13"/>
        <v>1500</v>
      </c>
      <c r="H374" s="91"/>
      <c r="I374" s="91">
        <f t="shared" si="12"/>
        <v>1500</v>
      </c>
    </row>
    <row r="375" spans="1:9" ht="12.75">
      <c r="A375" s="13">
        <v>41</v>
      </c>
      <c r="B375" s="36">
        <v>633004</v>
      </c>
      <c r="C375" s="13" t="s">
        <v>229</v>
      </c>
      <c r="D375" s="91">
        <v>800</v>
      </c>
      <c r="E375" s="91">
        <v>800</v>
      </c>
      <c r="F375" s="91"/>
      <c r="G375" s="91">
        <f t="shared" si="13"/>
        <v>800</v>
      </c>
      <c r="H375" s="91"/>
      <c r="I375" s="91">
        <f t="shared" si="12"/>
        <v>800</v>
      </c>
    </row>
    <row r="376" spans="1:9" ht="12.75">
      <c r="A376" s="13">
        <v>41</v>
      </c>
      <c r="B376" s="36">
        <v>633006</v>
      </c>
      <c r="C376" s="13" t="s">
        <v>230</v>
      </c>
      <c r="D376" s="91">
        <v>750</v>
      </c>
      <c r="E376" s="91">
        <v>750</v>
      </c>
      <c r="F376" s="91"/>
      <c r="G376" s="91">
        <f t="shared" si="13"/>
        <v>750</v>
      </c>
      <c r="H376" s="91"/>
      <c r="I376" s="91">
        <f t="shared" si="12"/>
        <v>750</v>
      </c>
    </row>
    <row r="377" spans="1:9" ht="12.75">
      <c r="A377" s="12">
        <v>41</v>
      </c>
      <c r="B377" s="33">
        <v>635</v>
      </c>
      <c r="C377" s="12" t="s">
        <v>137</v>
      </c>
      <c r="D377" s="110">
        <f>SUM(D378:D379)</f>
        <v>36319</v>
      </c>
      <c r="E377" s="110">
        <f>SUM(E378:E379)</f>
        <v>36319</v>
      </c>
      <c r="F377" s="110">
        <f>SUM(F378:F379)</f>
        <v>0</v>
      </c>
      <c r="G377" s="110">
        <f t="shared" si="13"/>
        <v>36319</v>
      </c>
      <c r="H377" s="110">
        <f>SUM(H378:H379)</f>
        <v>0</v>
      </c>
      <c r="I377" s="110">
        <f t="shared" si="12"/>
        <v>36319</v>
      </c>
    </row>
    <row r="378" spans="1:9" ht="12.75" outlineLevel="1">
      <c r="A378" s="13">
        <v>41</v>
      </c>
      <c r="B378" s="36">
        <v>635004</v>
      </c>
      <c r="C378" s="13" t="s">
        <v>207</v>
      </c>
      <c r="D378" s="91">
        <v>319</v>
      </c>
      <c r="E378" s="91">
        <v>319</v>
      </c>
      <c r="F378" s="91"/>
      <c r="G378" s="91">
        <f t="shared" si="13"/>
        <v>319</v>
      </c>
      <c r="H378" s="91"/>
      <c r="I378" s="91">
        <f t="shared" si="12"/>
        <v>319</v>
      </c>
    </row>
    <row r="379" spans="1:9" ht="12.75" outlineLevel="1">
      <c r="A379" s="13">
        <v>41</v>
      </c>
      <c r="B379" s="36">
        <v>635006</v>
      </c>
      <c r="C379" s="13" t="s">
        <v>221</v>
      </c>
      <c r="D379" s="91">
        <v>36000</v>
      </c>
      <c r="E379" s="91">
        <v>36000</v>
      </c>
      <c r="F379" s="91"/>
      <c r="G379" s="91">
        <f t="shared" si="13"/>
        <v>36000</v>
      </c>
      <c r="H379" s="91"/>
      <c r="I379" s="91">
        <f t="shared" si="12"/>
        <v>36000</v>
      </c>
    </row>
    <row r="380" spans="1:9" ht="12.75">
      <c r="A380" s="12">
        <v>41</v>
      </c>
      <c r="B380" s="33">
        <v>637</v>
      </c>
      <c r="C380" s="12" t="s">
        <v>109</v>
      </c>
      <c r="D380" s="110">
        <f>SUM(D381:D382)</f>
        <v>2119</v>
      </c>
      <c r="E380" s="110">
        <f>SUM(E381:E382)</f>
        <v>2119</v>
      </c>
      <c r="F380" s="110">
        <f>SUM(F381:F382)</f>
        <v>0</v>
      </c>
      <c r="G380" s="110">
        <f t="shared" si="13"/>
        <v>2119</v>
      </c>
      <c r="H380" s="110">
        <f>SUM(H381:H382)</f>
        <v>0</v>
      </c>
      <c r="I380" s="110">
        <f t="shared" si="12"/>
        <v>2119</v>
      </c>
    </row>
    <row r="381" spans="1:9" ht="12.75">
      <c r="A381" s="13">
        <v>41</v>
      </c>
      <c r="B381" s="36">
        <v>637005</v>
      </c>
      <c r="C381" s="13" t="s">
        <v>231</v>
      </c>
      <c r="D381" s="91">
        <v>500</v>
      </c>
      <c r="E381" s="91">
        <v>500</v>
      </c>
      <c r="F381" s="91"/>
      <c r="G381" s="91">
        <f t="shared" si="13"/>
        <v>500</v>
      </c>
      <c r="H381" s="91"/>
      <c r="I381" s="91">
        <f t="shared" si="12"/>
        <v>500</v>
      </c>
    </row>
    <row r="382" spans="1:9" ht="12.75">
      <c r="A382" s="35"/>
      <c r="B382" s="13" t="s">
        <v>417</v>
      </c>
      <c r="C382" s="13" t="s">
        <v>232</v>
      </c>
      <c r="D382" s="91">
        <v>1619</v>
      </c>
      <c r="E382" s="91">
        <v>1619</v>
      </c>
      <c r="F382" s="91"/>
      <c r="G382" s="91">
        <f t="shared" si="13"/>
        <v>1619</v>
      </c>
      <c r="H382" s="91"/>
      <c r="I382" s="91">
        <f t="shared" si="12"/>
        <v>1619</v>
      </c>
    </row>
    <row r="383" spans="1:9" ht="12.75">
      <c r="A383" s="35"/>
      <c r="B383" s="13"/>
      <c r="C383" s="13"/>
      <c r="D383" s="128"/>
      <c r="E383" s="128"/>
      <c r="F383" s="128"/>
      <c r="G383" s="128"/>
      <c r="H383" s="128"/>
      <c r="I383" s="128"/>
    </row>
    <row r="384" spans="1:9" ht="12.75">
      <c r="A384" s="17"/>
      <c r="B384" s="17" t="s">
        <v>233</v>
      </c>
      <c r="C384" s="17" t="s">
        <v>500</v>
      </c>
      <c r="D384" s="81">
        <f>SUM(D385)</f>
        <v>135000</v>
      </c>
      <c r="E384" s="81">
        <f>SUM(E385)</f>
        <v>135000</v>
      </c>
      <c r="F384" s="81">
        <f>SUM(F385)</f>
        <v>0</v>
      </c>
      <c r="G384" s="81">
        <f t="shared" si="13"/>
        <v>135000</v>
      </c>
      <c r="H384" s="81">
        <f>SUM(H385)</f>
        <v>35000</v>
      </c>
      <c r="I384" s="81">
        <f t="shared" si="12"/>
        <v>170000</v>
      </c>
    </row>
    <row r="385" spans="1:9" ht="12.75">
      <c r="A385" s="13">
        <v>41</v>
      </c>
      <c r="B385" s="33">
        <v>641</v>
      </c>
      <c r="C385" s="12" t="s">
        <v>234</v>
      </c>
      <c r="D385" s="121">
        <f>SUM(D386:D387)</f>
        <v>135000</v>
      </c>
      <c r="E385" s="121">
        <f>SUM(E386:E387)</f>
        <v>135000</v>
      </c>
      <c r="F385" s="121">
        <f>SUM(F386:F387)</f>
        <v>0</v>
      </c>
      <c r="G385" s="121">
        <f t="shared" si="13"/>
        <v>135000</v>
      </c>
      <c r="H385" s="121">
        <f>SUM(H386:H387)</f>
        <v>35000</v>
      </c>
      <c r="I385" s="121">
        <f t="shared" si="12"/>
        <v>170000</v>
      </c>
    </row>
    <row r="386" spans="1:9" ht="12.75">
      <c r="A386" s="13">
        <v>41</v>
      </c>
      <c r="B386" s="36">
        <v>641001</v>
      </c>
      <c r="C386" s="13" t="s">
        <v>385</v>
      </c>
      <c r="D386" s="121">
        <v>135000</v>
      </c>
      <c r="E386" s="121">
        <v>135000</v>
      </c>
      <c r="F386" s="121"/>
      <c r="G386" s="121">
        <f t="shared" si="13"/>
        <v>135000</v>
      </c>
      <c r="H386" s="121">
        <v>35000</v>
      </c>
      <c r="I386" s="121">
        <f t="shared" si="12"/>
        <v>170000</v>
      </c>
    </row>
    <row r="387" spans="1:9" ht="12.75">
      <c r="A387" s="13">
        <v>41</v>
      </c>
      <c r="B387" s="36">
        <v>641001</v>
      </c>
      <c r="C387" s="13" t="s">
        <v>235</v>
      </c>
      <c r="D387" s="121"/>
      <c r="E387" s="121"/>
      <c r="F387" s="121"/>
      <c r="G387" s="121">
        <f t="shared" si="13"/>
        <v>0</v>
      </c>
      <c r="H387" s="121"/>
      <c r="I387" s="121">
        <f t="shared" si="12"/>
        <v>0</v>
      </c>
    </row>
    <row r="388" spans="1:3" ht="12.75">
      <c r="A388" s="43"/>
      <c r="B388" s="43"/>
      <c r="C388" s="43"/>
    </row>
    <row r="389" spans="1:3" ht="12.75">
      <c r="A389" s="43"/>
      <c r="B389" s="43"/>
      <c r="C389" s="43"/>
    </row>
    <row r="390" spans="1:9" ht="12.75">
      <c r="A390" s="5"/>
      <c r="B390" s="29" t="s">
        <v>60</v>
      </c>
      <c r="C390" s="30"/>
      <c r="D390" s="165" t="s">
        <v>467</v>
      </c>
      <c r="E390" s="183" t="s">
        <v>484</v>
      </c>
      <c r="F390" s="183" t="s">
        <v>486</v>
      </c>
      <c r="G390" s="183" t="s">
        <v>489</v>
      </c>
      <c r="H390" s="183" t="s">
        <v>485</v>
      </c>
      <c r="I390" s="183" t="s">
        <v>478</v>
      </c>
    </row>
    <row r="391" spans="1:9" ht="12.75">
      <c r="A391" s="8"/>
      <c r="B391" s="31"/>
      <c r="C391" s="32"/>
      <c r="D391" s="166">
        <v>2016</v>
      </c>
      <c r="E391" s="115" t="s">
        <v>477</v>
      </c>
      <c r="F391" s="115" t="s">
        <v>487</v>
      </c>
      <c r="G391" s="115" t="s">
        <v>492</v>
      </c>
      <c r="H391" s="115" t="s">
        <v>477</v>
      </c>
      <c r="I391" s="115" t="s">
        <v>479</v>
      </c>
    </row>
    <row r="392" spans="1:9" ht="12.75">
      <c r="A392" s="17"/>
      <c r="B392" s="17" t="s">
        <v>233</v>
      </c>
      <c r="C392" s="17" t="s">
        <v>236</v>
      </c>
      <c r="D392" s="103">
        <f>D393+D398+D407+D412+D417+D419+D422</f>
        <v>19835</v>
      </c>
      <c r="E392" s="103">
        <f>E393+E398+E407+E412+E417+E419+E422</f>
        <v>19835</v>
      </c>
      <c r="F392" s="103">
        <f>F393+F398+F407+F412+F417+F419+F422</f>
        <v>0</v>
      </c>
      <c r="G392" s="103">
        <f t="shared" si="13"/>
        <v>19835</v>
      </c>
      <c r="H392" s="103">
        <f>H393+H398+H407+H412+H417+H419+H422</f>
        <v>0</v>
      </c>
      <c r="I392" s="103">
        <f aca="true" t="shared" si="14" ref="I392:I453">G392+H392</f>
        <v>19835</v>
      </c>
    </row>
    <row r="393" spans="1:9" ht="12.75">
      <c r="A393" s="13">
        <v>41</v>
      </c>
      <c r="B393" s="12">
        <v>610</v>
      </c>
      <c r="C393" s="12" t="s">
        <v>63</v>
      </c>
      <c r="D393" s="190">
        <f>SUM(D394:D397)</f>
        <v>9506</v>
      </c>
      <c r="E393" s="190">
        <f>SUM(E394:E397)</f>
        <v>9506</v>
      </c>
      <c r="F393" s="190">
        <f>SUM(F394:F397)</f>
        <v>0</v>
      </c>
      <c r="G393" s="190">
        <f t="shared" si="13"/>
        <v>9506</v>
      </c>
      <c r="H393" s="190">
        <f>SUM(H394:H397)</f>
        <v>0</v>
      </c>
      <c r="I393" s="190">
        <f t="shared" si="14"/>
        <v>9506</v>
      </c>
    </row>
    <row r="394" spans="1:9" ht="12.75" outlineLevel="1">
      <c r="A394" s="13">
        <v>41</v>
      </c>
      <c r="B394" s="90">
        <v>611</v>
      </c>
      <c r="C394" s="13" t="s">
        <v>64</v>
      </c>
      <c r="D394" s="121">
        <v>9506</v>
      </c>
      <c r="E394" s="121">
        <v>9506</v>
      </c>
      <c r="F394" s="121"/>
      <c r="G394" s="121">
        <f t="shared" si="13"/>
        <v>9506</v>
      </c>
      <c r="H394" s="121"/>
      <c r="I394" s="121">
        <f t="shared" si="14"/>
        <v>9506</v>
      </c>
    </row>
    <row r="395" spans="1:9" ht="12.75" outlineLevel="1">
      <c r="A395" s="13">
        <v>41</v>
      </c>
      <c r="B395" s="90">
        <v>612</v>
      </c>
      <c r="C395" s="13" t="s">
        <v>65</v>
      </c>
      <c r="D395" s="121"/>
      <c r="E395" s="121"/>
      <c r="F395" s="121"/>
      <c r="G395" s="121">
        <f t="shared" si="13"/>
        <v>0</v>
      </c>
      <c r="H395" s="121"/>
      <c r="I395" s="121">
        <f t="shared" si="14"/>
        <v>0</v>
      </c>
    </row>
    <row r="396" spans="1:9" ht="12.75" outlineLevel="1">
      <c r="A396" s="13">
        <v>41</v>
      </c>
      <c r="B396" s="90">
        <v>614</v>
      </c>
      <c r="C396" s="13" t="s">
        <v>67</v>
      </c>
      <c r="D396" s="153"/>
      <c r="E396" s="153"/>
      <c r="F396" s="153"/>
      <c r="G396" s="153">
        <f t="shared" si="13"/>
        <v>0</v>
      </c>
      <c r="H396" s="153"/>
      <c r="I396" s="153">
        <f t="shared" si="14"/>
        <v>0</v>
      </c>
    </row>
    <row r="397" spans="1:9" ht="12.75" outlineLevel="1">
      <c r="A397" s="13">
        <v>41</v>
      </c>
      <c r="B397" s="90">
        <v>615</v>
      </c>
      <c r="C397" s="13" t="s">
        <v>68</v>
      </c>
      <c r="D397" s="153"/>
      <c r="E397" s="153"/>
      <c r="F397" s="153"/>
      <c r="G397" s="153">
        <f t="shared" si="13"/>
        <v>0</v>
      </c>
      <c r="H397" s="153"/>
      <c r="I397" s="153">
        <f t="shared" si="14"/>
        <v>0</v>
      </c>
    </row>
    <row r="398" spans="1:9" ht="12.75">
      <c r="A398" s="12">
        <v>41</v>
      </c>
      <c r="B398" s="12">
        <v>620</v>
      </c>
      <c r="C398" s="12" t="s">
        <v>69</v>
      </c>
      <c r="D398" s="110">
        <f>SUM(D399:D406)</f>
        <v>3323</v>
      </c>
      <c r="E398" s="110">
        <f>SUM(E399:E406)</f>
        <v>3323</v>
      </c>
      <c r="F398" s="110">
        <f>SUM(F399:F406)</f>
        <v>0</v>
      </c>
      <c r="G398" s="110">
        <f t="shared" si="13"/>
        <v>3323</v>
      </c>
      <c r="H398" s="110">
        <f>SUM(H399:H406)</f>
        <v>0</v>
      </c>
      <c r="I398" s="110">
        <f t="shared" si="14"/>
        <v>3323</v>
      </c>
    </row>
    <row r="399" spans="1:9" ht="12.75" outlineLevel="1">
      <c r="A399" s="13">
        <v>41</v>
      </c>
      <c r="B399" s="13" t="s">
        <v>70</v>
      </c>
      <c r="C399" s="13" t="s">
        <v>71</v>
      </c>
      <c r="D399" s="93">
        <v>951</v>
      </c>
      <c r="E399" s="93">
        <v>951</v>
      </c>
      <c r="F399" s="93"/>
      <c r="G399" s="93">
        <f aca="true" t="shared" si="15" ref="G399:G461">E399+F399</f>
        <v>951</v>
      </c>
      <c r="H399" s="93"/>
      <c r="I399" s="93">
        <f t="shared" si="14"/>
        <v>951</v>
      </c>
    </row>
    <row r="400" spans="1:9" ht="12.75" outlineLevel="1">
      <c r="A400" s="13">
        <v>41</v>
      </c>
      <c r="B400" s="13">
        <v>625001</v>
      </c>
      <c r="C400" s="13" t="s">
        <v>155</v>
      </c>
      <c r="D400" s="93">
        <v>133</v>
      </c>
      <c r="E400" s="93">
        <v>133</v>
      </c>
      <c r="F400" s="93"/>
      <c r="G400" s="93">
        <f t="shared" si="15"/>
        <v>133</v>
      </c>
      <c r="H400" s="93"/>
      <c r="I400" s="93">
        <f t="shared" si="14"/>
        <v>133</v>
      </c>
    </row>
    <row r="401" spans="1:9" ht="12.75" outlineLevel="1">
      <c r="A401" s="13">
        <v>41</v>
      </c>
      <c r="B401" s="13">
        <v>625002</v>
      </c>
      <c r="C401" s="13" t="s">
        <v>73</v>
      </c>
      <c r="D401" s="93">
        <v>1331</v>
      </c>
      <c r="E401" s="93">
        <v>1331</v>
      </c>
      <c r="F401" s="93"/>
      <c r="G401" s="93">
        <f t="shared" si="15"/>
        <v>1331</v>
      </c>
      <c r="H401" s="93"/>
      <c r="I401" s="93">
        <f t="shared" si="14"/>
        <v>1331</v>
      </c>
    </row>
    <row r="402" spans="1:9" ht="12.75" outlineLevel="1">
      <c r="A402" s="13">
        <v>41</v>
      </c>
      <c r="B402" s="13">
        <v>625003</v>
      </c>
      <c r="C402" s="13" t="s">
        <v>74</v>
      </c>
      <c r="D402" s="93">
        <v>76</v>
      </c>
      <c r="E402" s="93">
        <v>76</v>
      </c>
      <c r="F402" s="93"/>
      <c r="G402" s="93">
        <f t="shared" si="15"/>
        <v>76</v>
      </c>
      <c r="H402" s="93"/>
      <c r="I402" s="93">
        <f t="shared" si="14"/>
        <v>76</v>
      </c>
    </row>
    <row r="403" spans="1:9" ht="12.75" outlineLevel="1">
      <c r="A403" s="13">
        <v>41</v>
      </c>
      <c r="B403" s="13">
        <v>625004</v>
      </c>
      <c r="C403" s="13" t="s">
        <v>75</v>
      </c>
      <c r="D403" s="93">
        <v>285</v>
      </c>
      <c r="E403" s="93">
        <v>285</v>
      </c>
      <c r="F403" s="93"/>
      <c r="G403" s="93">
        <f t="shared" si="15"/>
        <v>285</v>
      </c>
      <c r="H403" s="93"/>
      <c r="I403" s="93">
        <f t="shared" si="14"/>
        <v>285</v>
      </c>
    </row>
    <row r="404" spans="1:9" ht="12.75" outlineLevel="1">
      <c r="A404" s="13">
        <v>41</v>
      </c>
      <c r="B404" s="13">
        <v>625005</v>
      </c>
      <c r="C404" s="13" t="s">
        <v>76</v>
      </c>
      <c r="D404" s="93">
        <v>95</v>
      </c>
      <c r="E404" s="93">
        <v>95</v>
      </c>
      <c r="F404" s="93"/>
      <c r="G404" s="93">
        <f t="shared" si="15"/>
        <v>95</v>
      </c>
      <c r="H404" s="93"/>
      <c r="I404" s="93">
        <f t="shared" si="14"/>
        <v>95</v>
      </c>
    </row>
    <row r="405" spans="1:9" ht="12.75" outlineLevel="1">
      <c r="A405" s="13">
        <v>41</v>
      </c>
      <c r="B405" s="13">
        <v>625007</v>
      </c>
      <c r="C405" s="13" t="s">
        <v>131</v>
      </c>
      <c r="D405" s="93">
        <v>452</v>
      </c>
      <c r="E405" s="93">
        <v>452</v>
      </c>
      <c r="F405" s="93"/>
      <c r="G405" s="93">
        <f t="shared" si="15"/>
        <v>452</v>
      </c>
      <c r="H405" s="93"/>
      <c r="I405" s="93">
        <f t="shared" si="14"/>
        <v>452</v>
      </c>
    </row>
    <row r="406" spans="1:9" ht="12.75" outlineLevel="1">
      <c r="A406" s="13">
        <v>41</v>
      </c>
      <c r="B406" s="13">
        <v>627</v>
      </c>
      <c r="C406" s="13" t="s">
        <v>132</v>
      </c>
      <c r="D406" s="191"/>
      <c r="E406" s="191"/>
      <c r="F406" s="191"/>
      <c r="G406" s="191"/>
      <c r="H406" s="191"/>
      <c r="I406" s="191"/>
    </row>
    <row r="407" spans="1:9" ht="12.75">
      <c r="A407" s="12">
        <v>41</v>
      </c>
      <c r="B407" s="12">
        <v>632</v>
      </c>
      <c r="C407" s="12" t="s">
        <v>83</v>
      </c>
      <c r="D407" s="123">
        <f>SUM(D408:D411)</f>
        <v>1500</v>
      </c>
      <c r="E407" s="123">
        <f>SUM(E408:E411)</f>
        <v>1500</v>
      </c>
      <c r="F407" s="123">
        <f>SUM(F408:F411)</f>
        <v>0</v>
      </c>
      <c r="G407" s="123">
        <f t="shared" si="15"/>
        <v>1500</v>
      </c>
      <c r="H407" s="123">
        <f>SUM(H408:H411)</f>
        <v>0</v>
      </c>
      <c r="I407" s="123">
        <f t="shared" si="14"/>
        <v>1500</v>
      </c>
    </row>
    <row r="408" spans="1:9" ht="12.75" outlineLevel="1">
      <c r="A408" s="13">
        <v>41</v>
      </c>
      <c r="B408" s="13">
        <v>632001</v>
      </c>
      <c r="C408" s="13" t="s">
        <v>225</v>
      </c>
      <c r="D408" s="121">
        <v>1000</v>
      </c>
      <c r="E408" s="121">
        <v>1000</v>
      </c>
      <c r="F408" s="121"/>
      <c r="G408" s="121">
        <f t="shared" si="15"/>
        <v>1000</v>
      </c>
      <c r="H408" s="121"/>
      <c r="I408" s="121">
        <f t="shared" si="14"/>
        <v>1000</v>
      </c>
    </row>
    <row r="409" spans="1:9" ht="12.75" outlineLevel="1">
      <c r="A409" s="13">
        <v>41</v>
      </c>
      <c r="B409" s="13">
        <v>632001</v>
      </c>
      <c r="C409" s="13" t="s">
        <v>226</v>
      </c>
      <c r="D409" s="121">
        <v>500</v>
      </c>
      <c r="E409" s="121">
        <v>500</v>
      </c>
      <c r="F409" s="121"/>
      <c r="G409" s="121">
        <f t="shared" si="15"/>
        <v>500</v>
      </c>
      <c r="H409" s="121"/>
      <c r="I409" s="121">
        <f t="shared" si="14"/>
        <v>500</v>
      </c>
    </row>
    <row r="410" spans="1:9" ht="12.75" outlineLevel="1">
      <c r="A410" s="13">
        <v>41</v>
      </c>
      <c r="B410" s="13">
        <v>632002</v>
      </c>
      <c r="C410" s="13" t="s">
        <v>86</v>
      </c>
      <c r="D410" s="121">
        <v>0</v>
      </c>
      <c r="E410" s="121">
        <v>0</v>
      </c>
      <c r="F410" s="121"/>
      <c r="G410" s="121">
        <f t="shared" si="15"/>
        <v>0</v>
      </c>
      <c r="H410" s="121"/>
      <c r="I410" s="121">
        <f t="shared" si="14"/>
        <v>0</v>
      </c>
    </row>
    <row r="411" spans="1:9" ht="12.75" outlineLevel="1">
      <c r="A411" s="13">
        <v>41</v>
      </c>
      <c r="B411" s="13">
        <v>632003</v>
      </c>
      <c r="C411" s="13" t="s">
        <v>228</v>
      </c>
      <c r="D411" s="121">
        <v>0</v>
      </c>
      <c r="E411" s="121">
        <v>0</v>
      </c>
      <c r="F411" s="121"/>
      <c r="G411" s="121">
        <f t="shared" si="15"/>
        <v>0</v>
      </c>
      <c r="H411" s="121"/>
      <c r="I411" s="121">
        <f t="shared" si="14"/>
        <v>0</v>
      </c>
    </row>
    <row r="412" spans="1:9" ht="12.75">
      <c r="A412" s="12">
        <v>41</v>
      </c>
      <c r="B412" s="12">
        <v>633</v>
      </c>
      <c r="C412" s="12" t="s">
        <v>136</v>
      </c>
      <c r="D412" s="123">
        <f>SUM(D413:D416)</f>
        <v>2530</v>
      </c>
      <c r="E412" s="123">
        <f>SUM(E413:E416)</f>
        <v>2530</v>
      </c>
      <c r="F412" s="123">
        <f>SUM(F413:F416)</f>
        <v>0</v>
      </c>
      <c r="G412" s="123">
        <f t="shared" si="15"/>
        <v>2530</v>
      </c>
      <c r="H412" s="123">
        <f>SUM(H413:H416)</f>
        <v>0</v>
      </c>
      <c r="I412" s="123">
        <f t="shared" si="14"/>
        <v>2530</v>
      </c>
    </row>
    <row r="413" spans="1:9" ht="12.75">
      <c r="A413" s="13">
        <v>41</v>
      </c>
      <c r="B413" s="13">
        <v>633001</v>
      </c>
      <c r="C413" s="13" t="s">
        <v>89</v>
      </c>
      <c r="D413" s="121">
        <v>700</v>
      </c>
      <c r="E413" s="121">
        <v>700</v>
      </c>
      <c r="F413" s="121"/>
      <c r="G413" s="121">
        <f t="shared" si="15"/>
        <v>700</v>
      </c>
      <c r="H413" s="121"/>
      <c r="I413" s="121">
        <f t="shared" si="14"/>
        <v>700</v>
      </c>
    </row>
    <row r="414" spans="1:9" ht="12.75">
      <c r="A414" s="13">
        <v>41</v>
      </c>
      <c r="B414" s="13">
        <v>633004</v>
      </c>
      <c r="C414" s="13" t="s">
        <v>229</v>
      </c>
      <c r="D414" s="121">
        <v>1000</v>
      </c>
      <c r="E414" s="121">
        <v>1000</v>
      </c>
      <c r="F414" s="121"/>
      <c r="G414" s="121">
        <f t="shared" si="15"/>
        <v>1000</v>
      </c>
      <c r="H414" s="121"/>
      <c r="I414" s="121">
        <f t="shared" si="14"/>
        <v>1000</v>
      </c>
    </row>
    <row r="415" spans="1:9" ht="12.75">
      <c r="A415" s="13">
        <v>41</v>
      </c>
      <c r="B415" s="13">
        <v>633009</v>
      </c>
      <c r="C415" s="13" t="s">
        <v>237</v>
      </c>
      <c r="D415" s="121">
        <v>480</v>
      </c>
      <c r="E415" s="121">
        <v>480</v>
      </c>
      <c r="F415" s="121"/>
      <c r="G415" s="121">
        <f t="shared" si="15"/>
        <v>480</v>
      </c>
      <c r="H415" s="121"/>
      <c r="I415" s="121">
        <f t="shared" si="14"/>
        <v>480</v>
      </c>
    </row>
    <row r="416" spans="1:9" ht="12.75">
      <c r="A416" s="13">
        <v>41</v>
      </c>
      <c r="B416" s="13">
        <v>633006</v>
      </c>
      <c r="C416" s="13" t="s">
        <v>230</v>
      </c>
      <c r="D416" s="121">
        <v>350</v>
      </c>
      <c r="E416" s="121">
        <v>350</v>
      </c>
      <c r="F416" s="121"/>
      <c r="G416" s="121">
        <f t="shared" si="15"/>
        <v>350</v>
      </c>
      <c r="H416" s="121"/>
      <c r="I416" s="121">
        <f t="shared" si="14"/>
        <v>350</v>
      </c>
    </row>
    <row r="417" spans="1:9" ht="12.75">
      <c r="A417" s="13">
        <v>41</v>
      </c>
      <c r="B417" s="12">
        <v>634</v>
      </c>
      <c r="C417" s="12" t="s">
        <v>95</v>
      </c>
      <c r="D417" s="123">
        <f>SUM(D418)</f>
        <v>2000</v>
      </c>
      <c r="E417" s="123">
        <f>SUM(E418)</f>
        <v>2000</v>
      </c>
      <c r="F417" s="123">
        <f>SUM(F418)</f>
        <v>0</v>
      </c>
      <c r="G417" s="123">
        <f t="shared" si="15"/>
        <v>2000</v>
      </c>
      <c r="H417" s="123">
        <f>SUM(H418)</f>
        <v>0</v>
      </c>
      <c r="I417" s="123">
        <f t="shared" si="14"/>
        <v>2000</v>
      </c>
    </row>
    <row r="418" spans="1:9" ht="12.75">
      <c r="A418" s="13">
        <v>41</v>
      </c>
      <c r="B418" s="13">
        <v>634004</v>
      </c>
      <c r="C418" s="13" t="s">
        <v>238</v>
      </c>
      <c r="D418" s="121">
        <v>2000</v>
      </c>
      <c r="E418" s="121">
        <v>2000</v>
      </c>
      <c r="F418" s="121"/>
      <c r="G418" s="121">
        <f t="shared" si="15"/>
        <v>2000</v>
      </c>
      <c r="H418" s="121"/>
      <c r="I418" s="121">
        <f t="shared" si="14"/>
        <v>2000</v>
      </c>
    </row>
    <row r="419" spans="1:9" ht="12.75">
      <c r="A419" s="12">
        <v>41</v>
      </c>
      <c r="B419" s="12">
        <v>635</v>
      </c>
      <c r="C419" s="12" t="s">
        <v>137</v>
      </c>
      <c r="D419" s="123">
        <f>SUM(D420:D421)</f>
        <v>0</v>
      </c>
      <c r="E419" s="123">
        <f>SUM(E420:E421)</f>
        <v>0</v>
      </c>
      <c r="F419" s="123">
        <f>SUM(F420:F421)</f>
        <v>0</v>
      </c>
      <c r="G419" s="123">
        <f t="shared" si="15"/>
        <v>0</v>
      </c>
      <c r="H419" s="123">
        <f>SUM(H420:H421)</f>
        <v>0</v>
      </c>
      <c r="I419" s="123">
        <f t="shared" si="14"/>
        <v>0</v>
      </c>
    </row>
    <row r="420" spans="1:9" ht="12.75" outlineLevel="1">
      <c r="A420" s="13">
        <v>41</v>
      </c>
      <c r="B420" s="13">
        <v>635004</v>
      </c>
      <c r="C420" s="13" t="s">
        <v>207</v>
      </c>
      <c r="D420" s="121">
        <v>0</v>
      </c>
      <c r="E420" s="121">
        <v>0</v>
      </c>
      <c r="F420" s="121"/>
      <c r="G420" s="121">
        <f t="shared" si="15"/>
        <v>0</v>
      </c>
      <c r="H420" s="121"/>
      <c r="I420" s="121">
        <f t="shared" si="14"/>
        <v>0</v>
      </c>
    </row>
    <row r="421" spans="1:9" ht="12.75" outlineLevel="1">
      <c r="A421" s="13">
        <v>41</v>
      </c>
      <c r="B421" s="13">
        <v>635006</v>
      </c>
      <c r="C421" s="13" t="s">
        <v>221</v>
      </c>
      <c r="D421" s="121"/>
      <c r="E421" s="121"/>
      <c r="F421" s="121"/>
      <c r="G421" s="121">
        <f t="shared" si="15"/>
        <v>0</v>
      </c>
      <c r="H421" s="121"/>
      <c r="I421" s="121">
        <f t="shared" si="14"/>
        <v>0</v>
      </c>
    </row>
    <row r="422" spans="1:9" ht="12.75">
      <c r="A422" s="12">
        <v>41</v>
      </c>
      <c r="B422" s="12">
        <v>637</v>
      </c>
      <c r="C422" s="12" t="s">
        <v>109</v>
      </c>
      <c r="D422" s="123">
        <f>SUM(D423:D425)</f>
        <v>976</v>
      </c>
      <c r="E422" s="123">
        <f>SUM(E423:E425)</f>
        <v>976</v>
      </c>
      <c r="F422" s="123">
        <f>SUM(F423:F425)</f>
        <v>0</v>
      </c>
      <c r="G422" s="123">
        <f t="shared" si="15"/>
        <v>976</v>
      </c>
      <c r="H422" s="123">
        <f>SUM(H423:H425)</f>
        <v>0</v>
      </c>
      <c r="I422" s="123">
        <f t="shared" si="14"/>
        <v>976</v>
      </c>
    </row>
    <row r="423" spans="1:9" ht="12.75">
      <c r="A423" s="13">
        <v>41</v>
      </c>
      <c r="B423" s="13">
        <v>637005</v>
      </c>
      <c r="C423" s="13" t="s">
        <v>231</v>
      </c>
      <c r="D423" s="121">
        <v>166</v>
      </c>
      <c r="E423" s="121">
        <v>166</v>
      </c>
      <c r="F423" s="121"/>
      <c r="G423" s="121">
        <f t="shared" si="15"/>
        <v>166</v>
      </c>
      <c r="H423" s="121"/>
      <c r="I423" s="121">
        <f t="shared" si="14"/>
        <v>166</v>
      </c>
    </row>
    <row r="424" spans="1:9" ht="12.75">
      <c r="A424" s="13">
        <v>41</v>
      </c>
      <c r="B424" s="13" t="s">
        <v>417</v>
      </c>
      <c r="C424" s="13" t="s">
        <v>232</v>
      </c>
      <c r="D424" s="121">
        <v>810</v>
      </c>
      <c r="E424" s="121">
        <v>810</v>
      </c>
      <c r="F424" s="121"/>
      <c r="G424" s="121">
        <f t="shared" si="15"/>
        <v>810</v>
      </c>
      <c r="H424" s="121"/>
      <c r="I424" s="121">
        <f t="shared" si="14"/>
        <v>810</v>
      </c>
    </row>
    <row r="425" spans="1:9" ht="12.75">
      <c r="A425" s="12">
        <v>41</v>
      </c>
      <c r="B425" s="12">
        <v>641</v>
      </c>
      <c r="C425" s="12" t="s">
        <v>239</v>
      </c>
      <c r="D425" s="121">
        <v>0</v>
      </c>
      <c r="E425" s="121">
        <v>0</v>
      </c>
      <c r="F425" s="121"/>
      <c r="G425" s="121">
        <f t="shared" si="15"/>
        <v>0</v>
      </c>
      <c r="H425" s="121"/>
      <c r="I425" s="121">
        <f t="shared" si="14"/>
        <v>0</v>
      </c>
    </row>
    <row r="426" spans="1:9" ht="12.75">
      <c r="A426" s="1"/>
      <c r="B426" s="1"/>
      <c r="C426" s="1"/>
      <c r="D426" s="147"/>
      <c r="E426" s="147"/>
      <c r="F426" s="147"/>
      <c r="G426" s="147"/>
      <c r="H426" s="147"/>
      <c r="I426" s="147"/>
    </row>
    <row r="427" spans="1:9" ht="12.75">
      <c r="A427" s="1"/>
      <c r="B427" s="1"/>
      <c r="C427" s="1"/>
      <c r="D427" s="147"/>
      <c r="E427" s="147"/>
      <c r="F427" s="147"/>
      <c r="G427" s="147"/>
      <c r="H427" s="147"/>
      <c r="I427" s="147"/>
    </row>
    <row r="428" spans="1:9" ht="12.75">
      <c r="A428" s="5"/>
      <c r="B428" s="29" t="s">
        <v>60</v>
      </c>
      <c r="C428" s="30"/>
      <c r="D428" s="165" t="s">
        <v>467</v>
      </c>
      <c r="E428" s="183" t="s">
        <v>484</v>
      </c>
      <c r="F428" s="183" t="s">
        <v>486</v>
      </c>
      <c r="G428" s="183" t="s">
        <v>489</v>
      </c>
      <c r="H428" s="183" t="s">
        <v>485</v>
      </c>
      <c r="I428" s="183" t="s">
        <v>478</v>
      </c>
    </row>
    <row r="429" spans="1:9" ht="12.75">
      <c r="A429" s="8"/>
      <c r="B429" s="31"/>
      <c r="C429" s="32"/>
      <c r="D429" s="166">
        <v>2016</v>
      </c>
      <c r="E429" s="115" t="s">
        <v>477</v>
      </c>
      <c r="F429" s="115" t="s">
        <v>487</v>
      </c>
      <c r="G429" s="115" t="s">
        <v>492</v>
      </c>
      <c r="H429" s="115" t="s">
        <v>477</v>
      </c>
      <c r="I429" s="115" t="s">
        <v>479</v>
      </c>
    </row>
    <row r="430" spans="1:9" ht="12.75">
      <c r="A430" s="17"/>
      <c r="B430" s="37" t="s">
        <v>421</v>
      </c>
      <c r="C430" s="17" t="s">
        <v>378</v>
      </c>
      <c r="D430" s="109">
        <f>D433+D435+D437+D442+D431</f>
        <v>27350</v>
      </c>
      <c r="E430" s="109">
        <f>E433+E435+E437+E442+E431</f>
        <v>27350</v>
      </c>
      <c r="F430" s="109">
        <f>F433+F435+F437+F442+F431</f>
        <v>0</v>
      </c>
      <c r="G430" s="109">
        <f t="shared" si="15"/>
        <v>27350</v>
      </c>
      <c r="H430" s="109">
        <f>H433+H435+H437+H442+H431</f>
        <v>0</v>
      </c>
      <c r="I430" s="109">
        <f t="shared" si="14"/>
        <v>27350</v>
      </c>
    </row>
    <row r="431" spans="1:9" ht="12.75">
      <c r="A431" s="12">
        <v>41</v>
      </c>
      <c r="B431" s="33">
        <v>632</v>
      </c>
      <c r="C431" s="12" t="s">
        <v>240</v>
      </c>
      <c r="D431" s="121">
        <f>SUM(D432)</f>
        <v>0</v>
      </c>
      <c r="E431" s="121">
        <f>SUM(E432)</f>
        <v>0</v>
      </c>
      <c r="F431" s="121">
        <f>SUM(F432)</f>
        <v>0</v>
      </c>
      <c r="G431" s="121">
        <f t="shared" si="15"/>
        <v>0</v>
      </c>
      <c r="H431" s="121">
        <f>SUM(H432)</f>
        <v>0</v>
      </c>
      <c r="I431" s="121">
        <f t="shared" si="14"/>
        <v>0</v>
      </c>
    </row>
    <row r="432" spans="1:9" ht="12.75">
      <c r="A432" s="13">
        <v>41</v>
      </c>
      <c r="B432" s="36">
        <v>632003</v>
      </c>
      <c r="C432" s="13" t="s">
        <v>87</v>
      </c>
      <c r="D432" s="121"/>
      <c r="E432" s="121"/>
      <c r="F432" s="121"/>
      <c r="G432" s="121">
        <f t="shared" si="15"/>
        <v>0</v>
      </c>
      <c r="H432" s="121"/>
      <c r="I432" s="121">
        <f t="shared" si="14"/>
        <v>0</v>
      </c>
    </row>
    <row r="433" spans="1:9" ht="12.75">
      <c r="A433" s="12">
        <v>41</v>
      </c>
      <c r="B433" s="33">
        <v>633</v>
      </c>
      <c r="C433" s="12" t="s">
        <v>136</v>
      </c>
      <c r="D433" s="121">
        <f>SUM(D434)</f>
        <v>5000</v>
      </c>
      <c r="E433" s="121">
        <f>SUM(E434)</f>
        <v>5000</v>
      </c>
      <c r="F433" s="121">
        <f>SUM(F434)</f>
        <v>0</v>
      </c>
      <c r="G433" s="121">
        <f t="shared" si="15"/>
        <v>5000</v>
      </c>
      <c r="H433" s="121">
        <f>SUM(H434)</f>
        <v>0</v>
      </c>
      <c r="I433" s="121">
        <f t="shared" si="14"/>
        <v>5000</v>
      </c>
    </row>
    <row r="434" spans="1:9" ht="12.75">
      <c r="A434" s="13">
        <v>41</v>
      </c>
      <c r="B434" s="36">
        <v>633016</v>
      </c>
      <c r="C434" s="13" t="s">
        <v>241</v>
      </c>
      <c r="D434" s="121">
        <v>5000</v>
      </c>
      <c r="E434" s="121">
        <v>5000</v>
      </c>
      <c r="F434" s="121"/>
      <c r="G434" s="121">
        <f t="shared" si="15"/>
        <v>5000</v>
      </c>
      <c r="H434" s="121"/>
      <c r="I434" s="121">
        <f t="shared" si="14"/>
        <v>5000</v>
      </c>
    </row>
    <row r="435" spans="1:9" ht="12.75">
      <c r="A435" s="12">
        <v>41</v>
      </c>
      <c r="B435" s="33">
        <v>635</v>
      </c>
      <c r="C435" s="12" t="s">
        <v>242</v>
      </c>
      <c r="D435" s="121">
        <f>SUM(D436)</f>
        <v>350</v>
      </c>
      <c r="E435" s="121">
        <f>SUM(E436)</f>
        <v>350</v>
      </c>
      <c r="F435" s="121"/>
      <c r="G435" s="121">
        <f t="shared" si="15"/>
        <v>350</v>
      </c>
      <c r="H435" s="121"/>
      <c r="I435" s="121">
        <f t="shared" si="14"/>
        <v>350</v>
      </c>
    </row>
    <row r="436" spans="1:9" ht="12.75">
      <c r="A436" s="13">
        <v>41</v>
      </c>
      <c r="B436" s="13">
        <v>635004</v>
      </c>
      <c r="C436" s="13" t="s">
        <v>207</v>
      </c>
      <c r="D436" s="121">
        <v>350</v>
      </c>
      <c r="E436" s="121">
        <v>350</v>
      </c>
      <c r="F436" s="121"/>
      <c r="G436" s="121">
        <f t="shared" si="15"/>
        <v>350</v>
      </c>
      <c r="H436" s="121"/>
      <c r="I436" s="121">
        <f t="shared" si="14"/>
        <v>350</v>
      </c>
    </row>
    <row r="437" spans="1:9" ht="12.75">
      <c r="A437" s="12">
        <v>41</v>
      </c>
      <c r="B437" s="39">
        <v>637</v>
      </c>
      <c r="C437" s="11" t="s">
        <v>109</v>
      </c>
      <c r="D437" s="123">
        <f>SUM(D438:D441)</f>
        <v>21000</v>
      </c>
      <c r="E437" s="123">
        <f>SUM(E438:E441)</f>
        <v>21000</v>
      </c>
      <c r="F437" s="123">
        <f>SUM(F438:F441)</f>
        <v>0</v>
      </c>
      <c r="G437" s="123">
        <f t="shared" si="15"/>
        <v>21000</v>
      </c>
      <c r="H437" s="123">
        <f>SUM(H438:H441)</f>
        <v>0</v>
      </c>
      <c r="I437" s="123">
        <f t="shared" si="14"/>
        <v>21000</v>
      </c>
    </row>
    <row r="438" spans="1:9" ht="12.75">
      <c r="A438" s="13">
        <v>41</v>
      </c>
      <c r="B438" s="36">
        <v>637003</v>
      </c>
      <c r="C438" s="13" t="s">
        <v>193</v>
      </c>
      <c r="D438" s="121">
        <v>10000</v>
      </c>
      <c r="E438" s="121">
        <v>10000</v>
      </c>
      <c r="F438" s="121"/>
      <c r="G438" s="121">
        <f t="shared" si="15"/>
        <v>10000</v>
      </c>
      <c r="H438" s="121"/>
      <c r="I438" s="121">
        <f t="shared" si="14"/>
        <v>10000</v>
      </c>
    </row>
    <row r="439" spans="1:9" ht="12.75">
      <c r="A439" s="13">
        <v>41</v>
      </c>
      <c r="B439" s="36">
        <v>637004</v>
      </c>
      <c r="C439" s="13" t="s">
        <v>432</v>
      </c>
      <c r="D439" s="121">
        <v>0</v>
      </c>
      <c r="E439" s="121">
        <v>0</v>
      </c>
      <c r="F439" s="121"/>
      <c r="G439" s="121">
        <f t="shared" si="15"/>
        <v>0</v>
      </c>
      <c r="H439" s="121"/>
      <c r="I439" s="121">
        <f t="shared" si="14"/>
        <v>0</v>
      </c>
    </row>
    <row r="440" spans="1:9" ht="12.75">
      <c r="A440" s="13">
        <v>41</v>
      </c>
      <c r="B440" s="36">
        <v>637004</v>
      </c>
      <c r="C440" s="13" t="s">
        <v>388</v>
      </c>
      <c r="D440" s="121">
        <v>10000</v>
      </c>
      <c r="E440" s="121">
        <v>10000</v>
      </c>
      <c r="F440" s="121"/>
      <c r="G440" s="121">
        <f t="shared" si="15"/>
        <v>10000</v>
      </c>
      <c r="H440" s="121"/>
      <c r="I440" s="121">
        <f t="shared" si="14"/>
        <v>10000</v>
      </c>
    </row>
    <row r="441" spans="1:9" ht="12.75">
      <c r="A441" s="13">
        <v>41</v>
      </c>
      <c r="B441" s="36">
        <v>637027</v>
      </c>
      <c r="C441" s="13" t="s">
        <v>326</v>
      </c>
      <c r="D441" s="121">
        <v>1000</v>
      </c>
      <c r="E441" s="121">
        <v>1000</v>
      </c>
      <c r="F441" s="121"/>
      <c r="G441" s="121">
        <f t="shared" si="15"/>
        <v>1000</v>
      </c>
      <c r="H441" s="121"/>
      <c r="I441" s="121">
        <f t="shared" si="14"/>
        <v>1000</v>
      </c>
    </row>
    <row r="442" spans="1:9" ht="12.75">
      <c r="A442" s="12"/>
      <c r="B442" s="33">
        <v>642</v>
      </c>
      <c r="C442" s="12" t="s">
        <v>390</v>
      </c>
      <c r="D442" s="137">
        <f>SUM(D443)</f>
        <v>1000</v>
      </c>
      <c r="E442" s="137">
        <f>SUM(E443)</f>
        <v>1000</v>
      </c>
      <c r="F442" s="137">
        <f>SUM(F443)</f>
        <v>0</v>
      </c>
      <c r="G442" s="137">
        <f t="shared" si="15"/>
        <v>1000</v>
      </c>
      <c r="H442" s="137">
        <f>SUM(H443)</f>
        <v>0</v>
      </c>
      <c r="I442" s="137">
        <f t="shared" si="14"/>
        <v>1000</v>
      </c>
    </row>
    <row r="443" spans="1:9" ht="12.75">
      <c r="A443" s="13"/>
      <c r="B443" s="36">
        <v>642002</v>
      </c>
      <c r="C443" s="13" t="s">
        <v>389</v>
      </c>
      <c r="D443" s="121">
        <v>1000</v>
      </c>
      <c r="E443" s="121">
        <v>1000</v>
      </c>
      <c r="F443" s="121"/>
      <c r="G443" s="121">
        <f t="shared" si="15"/>
        <v>1000</v>
      </c>
      <c r="H443" s="121"/>
      <c r="I443" s="121">
        <f t="shared" si="14"/>
        <v>1000</v>
      </c>
    </row>
    <row r="444" spans="1:9" ht="12.75">
      <c r="A444" s="17"/>
      <c r="B444" s="37" t="s">
        <v>243</v>
      </c>
      <c r="C444" s="17" t="s">
        <v>244</v>
      </c>
      <c r="D444" s="83">
        <f>D445+D447</f>
        <v>1052</v>
      </c>
      <c r="E444" s="83">
        <f>E445+E447</f>
        <v>1052</v>
      </c>
      <c r="F444" s="83">
        <f>F445+F447</f>
        <v>0</v>
      </c>
      <c r="G444" s="83">
        <f t="shared" si="15"/>
        <v>1052</v>
      </c>
      <c r="H444" s="83">
        <f>H445+H447</f>
        <v>0</v>
      </c>
      <c r="I444" s="83">
        <f t="shared" si="14"/>
        <v>1052</v>
      </c>
    </row>
    <row r="445" spans="1:9" ht="12.75">
      <c r="A445" s="12">
        <v>41</v>
      </c>
      <c r="B445" s="33">
        <v>635</v>
      </c>
      <c r="C445" s="12" t="s">
        <v>137</v>
      </c>
      <c r="D445" s="91">
        <f>SUM(D446)</f>
        <v>700</v>
      </c>
      <c r="E445" s="91">
        <f>SUM(E446)</f>
        <v>700</v>
      </c>
      <c r="F445" s="91"/>
      <c r="G445" s="91">
        <f t="shared" si="15"/>
        <v>700</v>
      </c>
      <c r="H445" s="91"/>
      <c r="I445" s="91">
        <f t="shared" si="14"/>
        <v>700</v>
      </c>
    </row>
    <row r="446" spans="1:9" ht="12.75">
      <c r="A446" s="13">
        <v>41</v>
      </c>
      <c r="B446" s="36">
        <v>635004</v>
      </c>
      <c r="C446" s="13" t="s">
        <v>245</v>
      </c>
      <c r="D446" s="91">
        <v>700</v>
      </c>
      <c r="E446" s="91">
        <v>700</v>
      </c>
      <c r="F446" s="91"/>
      <c r="G446" s="91">
        <f t="shared" si="15"/>
        <v>700</v>
      </c>
      <c r="H446" s="91"/>
      <c r="I446" s="91">
        <f t="shared" si="14"/>
        <v>700</v>
      </c>
    </row>
    <row r="447" spans="1:9" ht="12.75">
      <c r="A447" s="12">
        <v>41</v>
      </c>
      <c r="B447" s="33">
        <v>637</v>
      </c>
      <c r="C447" s="12" t="s">
        <v>109</v>
      </c>
      <c r="D447" s="91">
        <f>SUM(D448)</f>
        <v>352</v>
      </c>
      <c r="E447" s="91">
        <f>SUM(E448)</f>
        <v>352</v>
      </c>
      <c r="F447" s="91"/>
      <c r="G447" s="91">
        <f t="shared" si="15"/>
        <v>352</v>
      </c>
      <c r="H447" s="91"/>
      <c r="I447" s="91">
        <f t="shared" si="14"/>
        <v>352</v>
      </c>
    </row>
    <row r="448" spans="1:9" ht="12.75">
      <c r="A448" s="13">
        <v>41</v>
      </c>
      <c r="B448" s="36">
        <v>637004</v>
      </c>
      <c r="C448" s="13" t="s">
        <v>200</v>
      </c>
      <c r="D448" s="91">
        <v>352</v>
      </c>
      <c r="E448" s="91">
        <v>352</v>
      </c>
      <c r="F448" s="91"/>
      <c r="G448" s="91">
        <f t="shared" si="15"/>
        <v>352</v>
      </c>
      <c r="H448" s="91"/>
      <c r="I448" s="91">
        <f t="shared" si="14"/>
        <v>352</v>
      </c>
    </row>
    <row r="449" spans="1:9" ht="12.75">
      <c r="A449" s="13"/>
      <c r="B449" s="36"/>
      <c r="C449" s="13"/>
      <c r="D449" s="128"/>
      <c r="E449" s="128"/>
      <c r="F449" s="128"/>
      <c r="G449" s="128"/>
      <c r="H449" s="128"/>
      <c r="I449" s="128"/>
    </row>
    <row r="450" spans="1:9" ht="12.75">
      <c r="A450" s="17"/>
      <c r="B450" s="38" t="s">
        <v>246</v>
      </c>
      <c r="C450" s="17" t="s">
        <v>247</v>
      </c>
      <c r="D450" s="109">
        <f>D451+D455</f>
        <v>20806</v>
      </c>
      <c r="E450" s="109">
        <f>E451+E455</f>
        <v>20806</v>
      </c>
      <c r="F450" s="109">
        <f>F451+F455</f>
        <v>0</v>
      </c>
      <c r="G450" s="109">
        <f t="shared" si="15"/>
        <v>20806</v>
      </c>
      <c r="H450" s="109">
        <f>H451+H455</f>
        <v>0</v>
      </c>
      <c r="I450" s="109">
        <f t="shared" si="14"/>
        <v>20806</v>
      </c>
    </row>
    <row r="451" spans="1:9" ht="12.75">
      <c r="A451" s="12">
        <v>41</v>
      </c>
      <c r="B451" s="33">
        <v>633</v>
      </c>
      <c r="C451" s="12" t="s">
        <v>136</v>
      </c>
      <c r="D451" s="110">
        <f>SUM(D452:D454)</f>
        <v>4000</v>
      </c>
      <c r="E451" s="110">
        <f>SUM(E452:E454)</f>
        <v>4000</v>
      </c>
      <c r="F451" s="110">
        <f>SUM(F452:F454)</f>
        <v>0</v>
      </c>
      <c r="G451" s="110">
        <f t="shared" si="15"/>
        <v>4000</v>
      </c>
      <c r="H451" s="110">
        <f>SUM(H452:H454)</f>
        <v>0</v>
      </c>
      <c r="I451" s="110">
        <f t="shared" si="14"/>
        <v>4000</v>
      </c>
    </row>
    <row r="452" spans="1:9" ht="12.75">
      <c r="A452" s="13">
        <v>41</v>
      </c>
      <c r="B452" s="36">
        <v>633001</v>
      </c>
      <c r="C452" s="13" t="s">
        <v>89</v>
      </c>
      <c r="D452" s="93">
        <v>1000</v>
      </c>
      <c r="E452" s="93">
        <v>1000</v>
      </c>
      <c r="F452" s="93"/>
      <c r="G452" s="93">
        <f t="shared" si="15"/>
        <v>1000</v>
      </c>
      <c r="H452" s="93"/>
      <c r="I452" s="93">
        <f t="shared" si="14"/>
        <v>1000</v>
      </c>
    </row>
    <row r="453" spans="1:9" ht="12.75">
      <c r="A453" s="13">
        <v>41</v>
      </c>
      <c r="B453" s="36">
        <v>633006</v>
      </c>
      <c r="C453" s="13" t="s">
        <v>187</v>
      </c>
      <c r="D453" s="93">
        <v>2000</v>
      </c>
      <c r="E453" s="93">
        <v>2000</v>
      </c>
      <c r="F453" s="93"/>
      <c r="G453" s="93">
        <f t="shared" si="15"/>
        <v>2000</v>
      </c>
      <c r="H453" s="93"/>
      <c r="I453" s="93">
        <f t="shared" si="14"/>
        <v>2000</v>
      </c>
    </row>
    <row r="454" spans="1:9" ht="12.75">
      <c r="A454" s="13">
        <v>41</v>
      </c>
      <c r="B454" s="36">
        <v>633009</v>
      </c>
      <c r="C454" s="13" t="s">
        <v>248</v>
      </c>
      <c r="D454" s="93">
        <v>1000</v>
      </c>
      <c r="E454" s="93">
        <v>1000</v>
      </c>
      <c r="F454" s="93"/>
      <c r="G454" s="93">
        <f t="shared" si="15"/>
        <v>1000</v>
      </c>
      <c r="H454" s="93"/>
      <c r="I454" s="93">
        <f aca="true" t="shared" si="16" ref="I454:I517">G454+H454</f>
        <v>1000</v>
      </c>
    </row>
    <row r="455" spans="1:9" ht="12.75">
      <c r="A455" s="12">
        <v>41</v>
      </c>
      <c r="B455" s="33">
        <v>637</v>
      </c>
      <c r="C455" s="12" t="s">
        <v>109</v>
      </c>
      <c r="D455" s="110">
        <f>SUM(D456)</f>
        <v>16806</v>
      </c>
      <c r="E455" s="110">
        <f>SUM(E456)</f>
        <v>16806</v>
      </c>
      <c r="F455" s="110">
        <f>SUM(F456)</f>
        <v>0</v>
      </c>
      <c r="G455" s="110">
        <f t="shared" si="15"/>
        <v>16806</v>
      </c>
      <c r="H455" s="110">
        <f>SUM(H456)</f>
        <v>0</v>
      </c>
      <c r="I455" s="110">
        <f t="shared" si="16"/>
        <v>16806</v>
      </c>
    </row>
    <row r="456" spans="1:9" ht="12.75">
      <c r="A456" s="13">
        <v>41</v>
      </c>
      <c r="B456" s="13" t="s">
        <v>335</v>
      </c>
      <c r="C456" s="13" t="s">
        <v>249</v>
      </c>
      <c r="D456" s="93">
        <v>16806</v>
      </c>
      <c r="E456" s="93">
        <v>16806</v>
      </c>
      <c r="F456" s="93"/>
      <c r="G456" s="93">
        <f t="shared" si="15"/>
        <v>16806</v>
      </c>
      <c r="H456" s="93"/>
      <c r="I456" s="93">
        <f t="shared" si="16"/>
        <v>16806</v>
      </c>
    </row>
    <row r="457" spans="1:3" ht="12.75">
      <c r="A457" s="27"/>
      <c r="B457" s="2"/>
      <c r="C457" s="2"/>
    </row>
    <row r="458" spans="1:9" ht="12.75">
      <c r="A458" s="48"/>
      <c r="B458" s="17">
        <v>950</v>
      </c>
      <c r="C458" s="17" t="s">
        <v>422</v>
      </c>
      <c r="D458" s="81">
        <f>SUM(D459:D461)</f>
        <v>1500</v>
      </c>
      <c r="E458" s="81">
        <f>SUM(E459:E461)</f>
        <v>1500</v>
      </c>
      <c r="F458" s="81">
        <f>SUM(F459:F461)</f>
        <v>0</v>
      </c>
      <c r="G458" s="81">
        <f t="shared" si="15"/>
        <v>1500</v>
      </c>
      <c r="H458" s="81">
        <f>SUM(H459:H461)</f>
        <v>-1500</v>
      </c>
      <c r="I458" s="81">
        <f t="shared" si="16"/>
        <v>0</v>
      </c>
    </row>
    <row r="459" spans="1:9" s="54" customFormat="1" ht="12.75">
      <c r="A459" s="53" t="s">
        <v>430</v>
      </c>
      <c r="B459" s="14">
        <v>635006</v>
      </c>
      <c r="C459" s="14" t="s">
        <v>251</v>
      </c>
      <c r="D459" s="121"/>
      <c r="E459" s="121"/>
      <c r="F459" s="121"/>
      <c r="G459" s="121">
        <f t="shared" si="15"/>
        <v>0</v>
      </c>
      <c r="H459" s="121"/>
      <c r="I459" s="121">
        <f t="shared" si="16"/>
        <v>0</v>
      </c>
    </row>
    <row r="460" spans="1:9" s="54" customFormat="1" ht="12.75">
      <c r="A460" s="53">
        <v>41</v>
      </c>
      <c r="B460" s="14">
        <v>635006</v>
      </c>
      <c r="C460" s="14" t="s">
        <v>251</v>
      </c>
      <c r="D460" s="121"/>
      <c r="E460" s="121"/>
      <c r="F460" s="121"/>
      <c r="G460" s="121">
        <f t="shared" si="15"/>
        <v>0</v>
      </c>
      <c r="H460" s="121"/>
      <c r="I460" s="121">
        <f t="shared" si="16"/>
        <v>0</v>
      </c>
    </row>
    <row r="461" spans="1:9" s="54" customFormat="1" ht="12.75">
      <c r="A461" s="53">
        <v>41</v>
      </c>
      <c r="B461" s="14">
        <v>641006</v>
      </c>
      <c r="C461" s="14" t="s">
        <v>399</v>
      </c>
      <c r="D461" s="121">
        <v>1500</v>
      </c>
      <c r="E461" s="121">
        <v>1500</v>
      </c>
      <c r="F461" s="121"/>
      <c r="G461" s="121">
        <f t="shared" si="15"/>
        <v>1500</v>
      </c>
      <c r="H461" s="121">
        <v>-1500</v>
      </c>
      <c r="I461" s="121">
        <f t="shared" si="16"/>
        <v>0</v>
      </c>
    </row>
    <row r="462" spans="1:9" ht="12.75">
      <c r="A462" s="27"/>
      <c r="B462" s="2"/>
      <c r="C462" s="2"/>
      <c r="D462" s="160"/>
      <c r="E462" s="160"/>
      <c r="F462" s="160"/>
      <c r="G462" s="160"/>
      <c r="H462" s="160"/>
      <c r="I462" s="160"/>
    </row>
    <row r="463" spans="1:9" ht="12.75">
      <c r="A463" s="17"/>
      <c r="B463" s="17" t="s">
        <v>423</v>
      </c>
      <c r="C463" s="17" t="s">
        <v>252</v>
      </c>
      <c r="D463" s="81">
        <f>SUM(D464)</f>
        <v>2000</v>
      </c>
      <c r="E463" s="81">
        <f>SUM(E464)</f>
        <v>2000</v>
      </c>
      <c r="F463" s="81">
        <f>SUM(F464)</f>
        <v>0</v>
      </c>
      <c r="G463" s="81">
        <f aca="true" t="shared" si="17" ref="G463:G526">E463+F463</f>
        <v>2000</v>
      </c>
      <c r="H463" s="81">
        <f>SUM(H464)</f>
        <v>0</v>
      </c>
      <c r="I463" s="81">
        <f t="shared" si="16"/>
        <v>2000</v>
      </c>
    </row>
    <row r="464" spans="1:9" ht="12.75">
      <c r="A464" s="13">
        <v>41</v>
      </c>
      <c r="B464" s="33">
        <v>633</v>
      </c>
      <c r="C464" s="12" t="s">
        <v>136</v>
      </c>
      <c r="D464" s="121">
        <f>SUM(D465:D466)</f>
        <v>2000</v>
      </c>
      <c r="E464" s="121">
        <f>SUM(E465:E466)</f>
        <v>2000</v>
      </c>
      <c r="F464" s="121"/>
      <c r="G464" s="121">
        <f t="shared" si="17"/>
        <v>2000</v>
      </c>
      <c r="H464" s="121"/>
      <c r="I464" s="121">
        <f t="shared" si="16"/>
        <v>2000</v>
      </c>
    </row>
    <row r="465" spans="1:9" ht="12.75">
      <c r="A465" s="13">
        <v>41</v>
      </c>
      <c r="B465" s="36">
        <v>641001</v>
      </c>
      <c r="C465" s="13" t="s">
        <v>332</v>
      </c>
      <c r="D465" s="121">
        <v>2000</v>
      </c>
      <c r="E465" s="121">
        <v>2000</v>
      </c>
      <c r="F465" s="121"/>
      <c r="G465" s="121">
        <f t="shared" si="17"/>
        <v>2000</v>
      </c>
      <c r="H465" s="121"/>
      <c r="I465" s="121">
        <f t="shared" si="16"/>
        <v>2000</v>
      </c>
    </row>
    <row r="466" spans="1:9" ht="12.75">
      <c r="A466" s="13">
        <v>41</v>
      </c>
      <c r="B466" s="13">
        <v>630</v>
      </c>
      <c r="C466" s="13" t="s">
        <v>79</v>
      </c>
      <c r="D466" s="161"/>
      <c r="E466" s="161"/>
      <c r="F466" s="161"/>
      <c r="G466" s="161">
        <f t="shared" si="17"/>
        <v>0</v>
      </c>
      <c r="H466" s="161"/>
      <c r="I466" s="161"/>
    </row>
    <row r="467" spans="1:9" ht="12.75">
      <c r="A467" s="43"/>
      <c r="B467" s="43"/>
      <c r="C467" s="43"/>
      <c r="D467" s="147"/>
      <c r="E467" s="147"/>
      <c r="F467" s="147"/>
      <c r="G467" s="147"/>
      <c r="H467" s="147"/>
      <c r="I467" s="147"/>
    </row>
    <row r="468" spans="1:9" ht="12.75">
      <c r="A468" s="43"/>
      <c r="B468" s="43"/>
      <c r="C468" s="43"/>
      <c r="D468" s="147"/>
      <c r="E468" s="147"/>
      <c r="F468" s="147"/>
      <c r="G468" s="147"/>
      <c r="H468" s="147"/>
      <c r="I468" s="147"/>
    </row>
    <row r="469" spans="1:9" ht="12.75">
      <c r="A469" s="43"/>
      <c r="B469" s="43"/>
      <c r="C469" s="43"/>
      <c r="D469" s="147"/>
      <c r="E469" s="147"/>
      <c r="F469" s="147"/>
      <c r="G469" s="147"/>
      <c r="H469" s="147"/>
      <c r="I469" s="147"/>
    </row>
    <row r="470" spans="1:9" ht="12.75">
      <c r="A470" s="43"/>
      <c r="B470" s="43"/>
      <c r="C470" s="43"/>
      <c r="D470" s="147"/>
      <c r="E470" s="147"/>
      <c r="F470" s="147"/>
      <c r="G470" s="147"/>
      <c r="H470" s="147"/>
      <c r="I470" s="147"/>
    </row>
    <row r="471" spans="1:9" ht="12.75">
      <c r="A471" s="5"/>
      <c r="B471" s="29" t="s">
        <v>60</v>
      </c>
      <c r="C471" s="30"/>
      <c r="D471" s="165" t="s">
        <v>467</v>
      </c>
      <c r="E471" s="183" t="s">
        <v>484</v>
      </c>
      <c r="F471" s="183" t="s">
        <v>486</v>
      </c>
      <c r="G471" s="183" t="s">
        <v>489</v>
      </c>
      <c r="H471" s="183" t="s">
        <v>485</v>
      </c>
      <c r="I471" s="183" t="s">
        <v>478</v>
      </c>
    </row>
    <row r="472" spans="1:9" ht="12.75">
      <c r="A472" s="8"/>
      <c r="B472" s="31"/>
      <c r="C472" s="32"/>
      <c r="D472" s="166">
        <v>2016</v>
      </c>
      <c r="E472" s="115" t="s">
        <v>477</v>
      </c>
      <c r="F472" s="115" t="s">
        <v>487</v>
      </c>
      <c r="G472" s="115" t="s">
        <v>492</v>
      </c>
      <c r="H472" s="115" t="s">
        <v>477</v>
      </c>
      <c r="I472" s="115" t="s">
        <v>479</v>
      </c>
    </row>
    <row r="473" spans="1:9" ht="12.75">
      <c r="A473" s="17"/>
      <c r="B473" s="17" t="s">
        <v>423</v>
      </c>
      <c r="C473" s="17" t="s">
        <v>253</v>
      </c>
      <c r="D473" s="81">
        <f>D474+D476</f>
        <v>111000</v>
      </c>
      <c r="E473" s="81">
        <f>E474+E476</f>
        <v>111000</v>
      </c>
      <c r="F473" s="81">
        <f>F474+F476</f>
        <v>0</v>
      </c>
      <c r="G473" s="81">
        <f t="shared" si="17"/>
        <v>111000</v>
      </c>
      <c r="H473" s="81">
        <f>H474+H476</f>
        <v>3600</v>
      </c>
      <c r="I473" s="81">
        <f t="shared" si="16"/>
        <v>114600</v>
      </c>
    </row>
    <row r="474" spans="1:9" ht="12.75">
      <c r="A474" s="13">
        <v>41</v>
      </c>
      <c r="B474" s="33">
        <v>637</v>
      </c>
      <c r="C474" s="12" t="s">
        <v>109</v>
      </c>
      <c r="D474" s="123">
        <f>SUM(D475)</f>
        <v>100000</v>
      </c>
      <c r="E474" s="123">
        <f>SUM(E475)</f>
        <v>100000</v>
      </c>
      <c r="F474" s="123">
        <f>F475</f>
        <v>0</v>
      </c>
      <c r="G474" s="123">
        <f t="shared" si="17"/>
        <v>100000</v>
      </c>
      <c r="H474" s="123">
        <f>H475</f>
        <v>0</v>
      </c>
      <c r="I474" s="123">
        <f t="shared" si="16"/>
        <v>100000</v>
      </c>
    </row>
    <row r="475" spans="1:9" ht="12.75">
      <c r="A475" s="13">
        <v>41</v>
      </c>
      <c r="B475" s="36">
        <v>637006</v>
      </c>
      <c r="C475" s="13" t="s">
        <v>254</v>
      </c>
      <c r="D475" s="121">
        <v>100000</v>
      </c>
      <c r="E475" s="121">
        <v>100000</v>
      </c>
      <c r="F475" s="121"/>
      <c r="G475" s="121">
        <f t="shared" si="17"/>
        <v>100000</v>
      </c>
      <c r="H475" s="121"/>
      <c r="I475" s="121">
        <f t="shared" si="16"/>
        <v>100000</v>
      </c>
    </row>
    <row r="476" spans="1:9" ht="12.75">
      <c r="A476" s="12">
        <v>41</v>
      </c>
      <c r="B476" s="33">
        <v>642</v>
      </c>
      <c r="C476" s="12" t="s">
        <v>255</v>
      </c>
      <c r="D476" s="123">
        <f>SUM(D477:D479)</f>
        <v>11000</v>
      </c>
      <c r="E476" s="123">
        <f>SUM(E477:E479)</f>
        <v>11000</v>
      </c>
      <c r="F476" s="123">
        <f>SUM(F477:F480)</f>
        <v>0</v>
      </c>
      <c r="G476" s="123">
        <f t="shared" si="17"/>
        <v>11000</v>
      </c>
      <c r="H476" s="123">
        <f>SUM(H477:H480)</f>
        <v>3600</v>
      </c>
      <c r="I476" s="123">
        <f t="shared" si="16"/>
        <v>14600</v>
      </c>
    </row>
    <row r="477" spans="1:9" ht="12.75">
      <c r="A477" s="13">
        <v>41</v>
      </c>
      <c r="B477" s="36">
        <v>642014</v>
      </c>
      <c r="C477" s="13" t="s">
        <v>256</v>
      </c>
      <c r="D477" s="121">
        <v>5500</v>
      </c>
      <c r="E477" s="121">
        <v>5500</v>
      </c>
      <c r="F477" s="121"/>
      <c r="G477" s="121">
        <f t="shared" si="17"/>
        <v>5500</v>
      </c>
      <c r="H477" s="121"/>
      <c r="I477" s="121">
        <f t="shared" si="16"/>
        <v>5500</v>
      </c>
    </row>
    <row r="478" spans="1:9" ht="12.75">
      <c r="A478" s="13">
        <v>41</v>
      </c>
      <c r="B478" s="98" t="s">
        <v>425</v>
      </c>
      <c r="C478" s="34" t="s">
        <v>424</v>
      </c>
      <c r="D478" s="121">
        <v>1500</v>
      </c>
      <c r="E478" s="121">
        <v>1500</v>
      </c>
      <c r="F478" s="121"/>
      <c r="G478" s="121">
        <f t="shared" si="17"/>
        <v>1500</v>
      </c>
      <c r="H478" s="121"/>
      <c r="I478" s="121">
        <f t="shared" si="16"/>
        <v>1500</v>
      </c>
    </row>
    <row r="479" spans="1:9" ht="12.75">
      <c r="A479" s="13">
        <v>41</v>
      </c>
      <c r="B479" s="13">
        <v>642026</v>
      </c>
      <c r="C479" s="13" t="s">
        <v>257</v>
      </c>
      <c r="D479" s="121">
        <v>4000</v>
      </c>
      <c r="E479" s="121">
        <v>4000</v>
      </c>
      <c r="F479" s="121"/>
      <c r="G479" s="121">
        <f t="shared" si="17"/>
        <v>4000</v>
      </c>
      <c r="H479" s="121"/>
      <c r="I479" s="121">
        <f t="shared" si="16"/>
        <v>4000</v>
      </c>
    </row>
    <row r="480" spans="1:9" ht="12.75">
      <c r="A480" s="43">
        <v>41</v>
      </c>
      <c r="B480" s="43">
        <v>642014</v>
      </c>
      <c r="C480" s="43" t="s">
        <v>481</v>
      </c>
      <c r="F480" s="189"/>
      <c r="G480" s="189">
        <f t="shared" si="17"/>
        <v>0</v>
      </c>
      <c r="H480" s="121">
        <v>3600</v>
      </c>
      <c r="I480" s="121">
        <f t="shared" si="16"/>
        <v>3600</v>
      </c>
    </row>
    <row r="481" spans="1:9" ht="12.75">
      <c r="A481" s="16"/>
      <c r="B481" s="44" t="s">
        <v>60</v>
      </c>
      <c r="C481" s="44"/>
      <c r="D481" s="165" t="s">
        <v>467</v>
      </c>
      <c r="E481" s="183" t="s">
        <v>484</v>
      </c>
      <c r="F481" s="183" t="s">
        <v>486</v>
      </c>
      <c r="G481" s="183" t="s">
        <v>489</v>
      </c>
      <c r="H481" s="183" t="s">
        <v>485</v>
      </c>
      <c r="I481" s="183" t="s">
        <v>478</v>
      </c>
    </row>
    <row r="482" spans="1:9" ht="12.75">
      <c r="A482" s="16"/>
      <c r="B482" s="44"/>
      <c r="C482" s="44"/>
      <c r="D482" s="166">
        <v>2016</v>
      </c>
      <c r="E482" s="115" t="s">
        <v>477</v>
      </c>
      <c r="F482" s="115" t="s">
        <v>487</v>
      </c>
      <c r="G482" s="115" t="s">
        <v>492</v>
      </c>
      <c r="H482" s="115" t="s">
        <v>477</v>
      </c>
      <c r="I482" s="115" t="s">
        <v>479</v>
      </c>
    </row>
    <row r="483" spans="1:9" ht="12.75">
      <c r="A483" s="17"/>
      <c r="B483" s="37" t="s">
        <v>258</v>
      </c>
      <c r="C483" s="17" t="s">
        <v>259</v>
      </c>
      <c r="D483" s="173">
        <f>D484+D486</f>
        <v>2600</v>
      </c>
      <c r="E483" s="173">
        <f>E484+E486</f>
        <v>2600</v>
      </c>
      <c r="F483" s="173">
        <f>F484+F486</f>
        <v>0</v>
      </c>
      <c r="G483" s="173">
        <f t="shared" si="17"/>
        <v>2600</v>
      </c>
      <c r="H483" s="173">
        <f>H484+H486</f>
        <v>0</v>
      </c>
      <c r="I483" s="173">
        <f t="shared" si="16"/>
        <v>2600</v>
      </c>
    </row>
    <row r="484" spans="1:9" ht="12.75">
      <c r="A484" s="12">
        <v>111</v>
      </c>
      <c r="B484" s="33">
        <v>637</v>
      </c>
      <c r="C484" s="12" t="s">
        <v>109</v>
      </c>
      <c r="D484" s="110">
        <f>SUM(D485)</f>
        <v>2600</v>
      </c>
      <c r="E484" s="110">
        <f>SUM(E485)</f>
        <v>2600</v>
      </c>
      <c r="F484" s="110">
        <f>SUM(F485)</f>
        <v>0</v>
      </c>
      <c r="G484" s="110">
        <f t="shared" si="17"/>
        <v>2600</v>
      </c>
      <c r="H484" s="110">
        <f>SUM(H485)</f>
        <v>0</v>
      </c>
      <c r="I484" s="110">
        <f t="shared" si="16"/>
        <v>2600</v>
      </c>
    </row>
    <row r="485" spans="1:9" ht="12.75">
      <c r="A485" s="12">
        <v>111</v>
      </c>
      <c r="B485" s="36">
        <v>637006</v>
      </c>
      <c r="C485" s="13" t="s">
        <v>260</v>
      </c>
      <c r="D485" s="121">
        <v>2600</v>
      </c>
      <c r="E485" s="121">
        <v>2600</v>
      </c>
      <c r="F485" s="121"/>
      <c r="G485" s="121">
        <f t="shared" si="17"/>
        <v>2600</v>
      </c>
      <c r="H485" s="121"/>
      <c r="I485" s="121">
        <f t="shared" si="16"/>
        <v>2600</v>
      </c>
    </row>
    <row r="486" spans="1:9" ht="12.75">
      <c r="A486" s="12">
        <v>111</v>
      </c>
      <c r="B486" s="33">
        <v>642</v>
      </c>
      <c r="C486" s="12" t="s">
        <v>162</v>
      </c>
      <c r="D486" s="182">
        <f>SUM(D487)</f>
        <v>0</v>
      </c>
      <c r="E486" s="182">
        <f>SUM(E487)</f>
        <v>0</v>
      </c>
      <c r="F486" s="182">
        <f>SUM(F487)</f>
        <v>0</v>
      </c>
      <c r="G486" s="182">
        <f t="shared" si="17"/>
        <v>0</v>
      </c>
      <c r="H486" s="182">
        <f>SUM(H487)</f>
        <v>0</v>
      </c>
      <c r="I486" s="182">
        <f t="shared" si="16"/>
        <v>0</v>
      </c>
    </row>
    <row r="487" spans="1:9" ht="12.75">
      <c r="A487" s="13">
        <v>111</v>
      </c>
      <c r="B487" s="36">
        <v>642026</v>
      </c>
      <c r="C487" s="13" t="s">
        <v>261</v>
      </c>
      <c r="D487" s="138"/>
      <c r="E487" s="138"/>
      <c r="F487" s="138"/>
      <c r="G487" s="138"/>
      <c r="H487" s="138"/>
      <c r="I487" s="138"/>
    </row>
    <row r="488" spans="1:9" ht="12.75">
      <c r="A488" s="17">
        <v>41</v>
      </c>
      <c r="B488" s="55"/>
      <c r="C488" s="44" t="s">
        <v>358</v>
      </c>
      <c r="D488" s="109">
        <f>D5+D82+D87+D108+D117+D126+D133+D222+D246+D252+D259+D273+D280+D285+D303+D308+D311+D331+D338+D352+D384+D392+D430+D444+D450+D458+D463+D473+D483+D72</f>
        <v>2934340</v>
      </c>
      <c r="E488" s="109">
        <f>E5+E82+E87+E108+E117+E126+E133+E222+E246+E252+E259+E273+E280+E285+E303+E308+E311+E331+E338+E352+E384+E392+E430+E444+E450+E458+E463+E473+E483+E72</f>
        <v>2936916</v>
      </c>
      <c r="F488" s="109">
        <f>F5+F82+F87+F108+F117+F126+F133+F222+F246+F252+F259+F273+F280+F285+F303+F308+F311+F331+F338+F352+F384+F392+F430+F444+F450+F458+F463+F473+F483+F72</f>
        <v>0</v>
      </c>
      <c r="G488" s="109">
        <f t="shared" si="17"/>
        <v>2936916</v>
      </c>
      <c r="H488" s="109">
        <f>H5+H82+H87+H108+H117+H126+H133+H222+H246+H252+H259+H273+H280+H285+H303+H308+H311+H331+H338+H352+H384+H392+H430+H444+H450+H458+H463+H473+H483+H72</f>
        <v>58986</v>
      </c>
      <c r="I488" s="109">
        <f t="shared" si="16"/>
        <v>2995902</v>
      </c>
    </row>
    <row r="489" spans="1:3" ht="12.75">
      <c r="A489" s="2"/>
      <c r="B489" s="52"/>
      <c r="C489" s="52"/>
    </row>
    <row r="490" spans="1:11" ht="12.75">
      <c r="A490" s="35"/>
      <c r="B490" s="33" t="s">
        <v>262</v>
      </c>
      <c r="C490" s="12" t="s">
        <v>263</v>
      </c>
      <c r="D490" s="135">
        <v>1539218</v>
      </c>
      <c r="E490" s="135">
        <v>1570520</v>
      </c>
      <c r="F490" s="135">
        <v>5774</v>
      </c>
      <c r="G490" s="135">
        <f t="shared" si="17"/>
        <v>1576294</v>
      </c>
      <c r="H490" s="135"/>
      <c r="I490" s="135">
        <f t="shared" si="16"/>
        <v>1576294</v>
      </c>
      <c r="K490" s="188"/>
    </row>
    <row r="491" spans="1:9" ht="12.75">
      <c r="A491" s="35"/>
      <c r="B491" s="33" t="s">
        <v>264</v>
      </c>
      <c r="C491" s="12" t="s">
        <v>265</v>
      </c>
      <c r="D491" s="135">
        <v>1119986</v>
      </c>
      <c r="E491" s="135">
        <v>1176804</v>
      </c>
      <c r="F491" s="135">
        <v>225658</v>
      </c>
      <c r="G491" s="135">
        <f t="shared" si="17"/>
        <v>1402462</v>
      </c>
      <c r="H491" s="135"/>
      <c r="I491" s="135">
        <f t="shared" si="16"/>
        <v>1402462</v>
      </c>
    </row>
    <row r="492" spans="1:9" ht="12.75">
      <c r="A492" s="35"/>
      <c r="B492" s="36"/>
      <c r="C492" s="13"/>
      <c r="D492" s="135">
        <v>0</v>
      </c>
      <c r="E492" s="135">
        <v>0</v>
      </c>
      <c r="F492" s="135"/>
      <c r="G492" s="135">
        <f t="shared" si="17"/>
        <v>0</v>
      </c>
      <c r="H492" s="135"/>
      <c r="I492" s="135">
        <f t="shared" si="16"/>
        <v>0</v>
      </c>
    </row>
    <row r="493" spans="1:9" ht="15">
      <c r="A493" s="16"/>
      <c r="B493" s="56"/>
      <c r="C493" s="17" t="s">
        <v>266</v>
      </c>
      <c r="D493" s="116">
        <f>SUM(D488:D492)</f>
        <v>5593544</v>
      </c>
      <c r="E493" s="116">
        <f>SUM(E488:E492)</f>
        <v>5684240</v>
      </c>
      <c r="F493" s="116">
        <f>SUM(F488:F492)</f>
        <v>231432</v>
      </c>
      <c r="G493" s="116">
        <f t="shared" si="17"/>
        <v>5915672</v>
      </c>
      <c r="H493" s="116">
        <f>SUM(H488:H492)</f>
        <v>58986</v>
      </c>
      <c r="I493" s="116">
        <f t="shared" si="16"/>
        <v>5974658</v>
      </c>
    </row>
    <row r="494" spans="1:9" ht="15">
      <c r="A494" s="105"/>
      <c r="B494" s="84"/>
      <c r="C494" s="85"/>
      <c r="D494" s="86"/>
      <c r="E494" s="86"/>
      <c r="F494" s="86"/>
      <c r="G494" s="86"/>
      <c r="H494" s="86"/>
      <c r="I494" s="86"/>
    </row>
    <row r="495" spans="1:9" ht="15">
      <c r="A495" s="105"/>
      <c r="B495" s="84"/>
      <c r="C495" s="85"/>
      <c r="D495" s="86"/>
      <c r="E495" s="86"/>
      <c r="F495" s="86"/>
      <c r="G495" s="86"/>
      <c r="H495" s="86"/>
      <c r="I495" s="86"/>
    </row>
    <row r="496" spans="1:9" ht="15">
      <c r="A496" s="105"/>
      <c r="B496" s="84"/>
      <c r="C496" s="85"/>
      <c r="D496" s="86"/>
      <c r="E496" s="86"/>
      <c r="F496" s="86"/>
      <c r="G496" s="86"/>
      <c r="H496" s="86"/>
      <c r="I496" s="86"/>
    </row>
    <row r="497" spans="1:3" ht="18">
      <c r="A497" s="28"/>
      <c r="B497" s="57" t="s">
        <v>267</v>
      </c>
      <c r="C497" s="57"/>
    </row>
    <row r="498" spans="1:9" ht="12.75">
      <c r="A498" s="111"/>
      <c r="B498" s="63" t="s">
        <v>60</v>
      </c>
      <c r="C498" s="30"/>
      <c r="D498" s="165" t="s">
        <v>467</v>
      </c>
      <c r="E498" s="183" t="s">
        <v>484</v>
      </c>
      <c r="F498" s="183" t="s">
        <v>486</v>
      </c>
      <c r="G498" s="183" t="s">
        <v>489</v>
      </c>
      <c r="H498" s="183" t="s">
        <v>485</v>
      </c>
      <c r="I498" s="183" t="s">
        <v>478</v>
      </c>
    </row>
    <row r="499" spans="1:9" ht="12.75">
      <c r="A499" s="111"/>
      <c r="B499" s="79"/>
      <c r="C499" s="32"/>
      <c r="D499" s="166">
        <v>2016</v>
      </c>
      <c r="E499" s="115" t="s">
        <v>477</v>
      </c>
      <c r="F499" s="115" t="s">
        <v>487</v>
      </c>
      <c r="G499" s="115" t="s">
        <v>492</v>
      </c>
      <c r="H499" s="115" t="s">
        <v>477</v>
      </c>
      <c r="I499" s="115" t="s">
        <v>479</v>
      </c>
    </row>
    <row r="500" spans="1:9" ht="12.75">
      <c r="A500" s="17" t="s">
        <v>1</v>
      </c>
      <c r="B500" s="21" t="s">
        <v>416</v>
      </c>
      <c r="C500" s="21" t="s">
        <v>268</v>
      </c>
      <c r="D500" s="109">
        <f>SUM(D501:D508)</f>
        <v>0</v>
      </c>
      <c r="E500" s="173">
        <f>SUM(E501:E508)</f>
        <v>17800</v>
      </c>
      <c r="F500" s="173">
        <f>SUM(F501:F508)</f>
        <v>0</v>
      </c>
      <c r="G500" s="173">
        <f t="shared" si="17"/>
        <v>17800</v>
      </c>
      <c r="H500" s="173">
        <f>SUM(H501:H508)</f>
        <v>0</v>
      </c>
      <c r="I500" s="173">
        <f t="shared" si="16"/>
        <v>17800</v>
      </c>
    </row>
    <row r="501" spans="1:9" ht="12.75">
      <c r="A501" s="13">
        <v>43</v>
      </c>
      <c r="B501" s="13">
        <v>7000</v>
      </c>
      <c r="C501" s="13" t="s">
        <v>443</v>
      </c>
      <c r="D501" s="92">
        <v>0</v>
      </c>
      <c r="E501" s="92"/>
      <c r="F501" s="92"/>
      <c r="G501" s="92">
        <f t="shared" si="17"/>
        <v>0</v>
      </c>
      <c r="H501" s="92"/>
      <c r="I501" s="92">
        <f t="shared" si="16"/>
        <v>0</v>
      </c>
    </row>
    <row r="502" spans="1:9" ht="12.75">
      <c r="A502" s="13">
        <v>43</v>
      </c>
      <c r="B502" s="13">
        <v>713003</v>
      </c>
      <c r="C502" s="13" t="s">
        <v>470</v>
      </c>
      <c r="D502" s="92"/>
      <c r="E502" s="92">
        <v>15000</v>
      </c>
      <c r="F502" s="92"/>
      <c r="G502" s="92">
        <f t="shared" si="17"/>
        <v>15000</v>
      </c>
      <c r="H502" s="92"/>
      <c r="I502" s="92">
        <f t="shared" si="16"/>
        <v>15000</v>
      </c>
    </row>
    <row r="503" spans="1:9" ht="12.75">
      <c r="A503" s="13">
        <v>43</v>
      </c>
      <c r="B503" s="13">
        <v>714001</v>
      </c>
      <c r="C503" s="13" t="s">
        <v>363</v>
      </c>
      <c r="D503" s="92">
        <v>0</v>
      </c>
      <c r="E503" s="92"/>
      <c r="F503" s="92"/>
      <c r="G503" s="92">
        <f t="shared" si="17"/>
        <v>0</v>
      </c>
      <c r="H503" s="92"/>
      <c r="I503" s="92">
        <f t="shared" si="16"/>
        <v>0</v>
      </c>
    </row>
    <row r="504" spans="1:9" ht="12.75">
      <c r="A504" s="13">
        <v>43</v>
      </c>
      <c r="B504" s="13">
        <v>718005</v>
      </c>
      <c r="C504" s="13" t="s">
        <v>418</v>
      </c>
      <c r="D504" s="92"/>
      <c r="E504" s="92"/>
      <c r="F504" s="92"/>
      <c r="G504" s="92">
        <f t="shared" si="17"/>
        <v>0</v>
      </c>
      <c r="H504" s="92"/>
      <c r="I504" s="92">
        <f t="shared" si="16"/>
        <v>0</v>
      </c>
    </row>
    <row r="505" spans="1:9" ht="12.75">
      <c r="A505" s="13">
        <v>43</v>
      </c>
      <c r="B505" s="13">
        <v>714003</v>
      </c>
      <c r="C505" s="13" t="s">
        <v>472</v>
      </c>
      <c r="D505" s="92"/>
      <c r="E505" s="92">
        <v>2800</v>
      </c>
      <c r="F505" s="92"/>
      <c r="G505" s="92">
        <f t="shared" si="17"/>
        <v>2800</v>
      </c>
      <c r="H505" s="92"/>
      <c r="I505" s="92">
        <f t="shared" si="16"/>
        <v>2800</v>
      </c>
    </row>
    <row r="506" spans="1:9" ht="12.75">
      <c r="A506" s="13">
        <v>43</v>
      </c>
      <c r="B506" s="13">
        <v>713003</v>
      </c>
      <c r="C506" s="13" t="s">
        <v>469</v>
      </c>
      <c r="D506" s="92"/>
      <c r="E506" s="92"/>
      <c r="F506" s="92"/>
      <c r="G506" s="92">
        <f t="shared" si="17"/>
        <v>0</v>
      </c>
      <c r="H506" s="92"/>
      <c r="I506" s="92">
        <f t="shared" si="16"/>
        <v>0</v>
      </c>
    </row>
    <row r="507" spans="1:9" ht="12.75">
      <c r="A507" s="13">
        <v>43</v>
      </c>
      <c r="B507" s="13">
        <v>711003</v>
      </c>
      <c r="C507" s="13" t="s">
        <v>365</v>
      </c>
      <c r="D507" s="92"/>
      <c r="E507" s="92"/>
      <c r="F507" s="92"/>
      <c r="G507" s="92">
        <f t="shared" si="17"/>
        <v>0</v>
      </c>
      <c r="H507" s="92"/>
      <c r="I507" s="92">
        <f t="shared" si="16"/>
        <v>0</v>
      </c>
    </row>
    <row r="508" spans="1:9" ht="12.75">
      <c r="A508" s="13">
        <v>43</v>
      </c>
      <c r="B508" s="13">
        <v>711003</v>
      </c>
      <c r="C508" s="13" t="s">
        <v>364</v>
      </c>
      <c r="D508" s="92"/>
      <c r="E508" s="92"/>
      <c r="F508" s="92"/>
      <c r="G508" s="92">
        <f t="shared" si="17"/>
        <v>0</v>
      </c>
      <c r="H508" s="92"/>
      <c r="I508" s="92">
        <f t="shared" si="16"/>
        <v>0</v>
      </c>
    </row>
    <row r="509" spans="1:9" ht="12.75">
      <c r="A509" s="17"/>
      <c r="B509" s="58" t="s">
        <v>186</v>
      </c>
      <c r="C509" s="17" t="s">
        <v>269</v>
      </c>
      <c r="D509" s="103">
        <f>SUM(D510:D515)</f>
        <v>25000</v>
      </c>
      <c r="E509" s="103">
        <f>SUM(E510:E515)</f>
        <v>25000</v>
      </c>
      <c r="F509" s="103">
        <f>SUM(F510:F515)</f>
        <v>0</v>
      </c>
      <c r="G509" s="103">
        <f t="shared" si="17"/>
        <v>25000</v>
      </c>
      <c r="H509" s="103">
        <f>SUM(H510:H515)</f>
        <v>0</v>
      </c>
      <c r="I509" s="103">
        <f t="shared" si="16"/>
        <v>25000</v>
      </c>
    </row>
    <row r="510" spans="1:9" ht="12.75">
      <c r="A510" s="23" t="s">
        <v>359</v>
      </c>
      <c r="B510" s="13">
        <v>717001</v>
      </c>
      <c r="C510" s="24" t="s">
        <v>361</v>
      </c>
      <c r="D510" s="139"/>
      <c r="E510" s="139"/>
      <c r="F510" s="139"/>
      <c r="G510" s="139">
        <f t="shared" si="17"/>
        <v>0</v>
      </c>
      <c r="H510" s="139"/>
      <c r="I510" s="139">
        <f t="shared" si="16"/>
        <v>0</v>
      </c>
    </row>
    <row r="511" spans="1:9" ht="12.75">
      <c r="A511" s="23" t="s">
        <v>359</v>
      </c>
      <c r="B511" s="13">
        <v>717001</v>
      </c>
      <c r="C511" s="24" t="s">
        <v>361</v>
      </c>
      <c r="D511" s="139"/>
      <c r="E511" s="139"/>
      <c r="F511" s="139"/>
      <c r="G511" s="139">
        <f t="shared" si="17"/>
        <v>0</v>
      </c>
      <c r="H511" s="139"/>
      <c r="I511" s="139">
        <f t="shared" si="16"/>
        <v>0</v>
      </c>
    </row>
    <row r="512" spans="1:9" ht="12.75">
      <c r="A512" s="13" t="s">
        <v>360</v>
      </c>
      <c r="B512" s="13">
        <v>717001</v>
      </c>
      <c r="C512" s="24" t="s">
        <v>361</v>
      </c>
      <c r="D512" s="139"/>
      <c r="E512" s="139"/>
      <c r="F512" s="139"/>
      <c r="G512" s="139">
        <f t="shared" si="17"/>
        <v>0</v>
      </c>
      <c r="H512" s="139"/>
      <c r="I512" s="139">
        <f t="shared" si="16"/>
        <v>0</v>
      </c>
    </row>
    <row r="513" spans="1:9" ht="12.75">
      <c r="A513" s="13">
        <v>43</v>
      </c>
      <c r="B513" s="13">
        <v>717002</v>
      </c>
      <c r="C513" s="13" t="s">
        <v>375</v>
      </c>
      <c r="D513" s="139"/>
      <c r="E513" s="139"/>
      <c r="F513" s="139"/>
      <c r="G513" s="139">
        <f t="shared" si="17"/>
        <v>0</v>
      </c>
      <c r="H513" s="139"/>
      <c r="I513" s="139">
        <f t="shared" si="16"/>
        <v>0</v>
      </c>
    </row>
    <row r="514" spans="1:9" ht="12.75">
      <c r="A514" s="13">
        <v>111</v>
      </c>
      <c r="B514" s="13">
        <v>717001</v>
      </c>
      <c r="C514" s="13" t="s">
        <v>366</v>
      </c>
      <c r="D514" s="139"/>
      <c r="E514" s="139"/>
      <c r="F514" s="139"/>
      <c r="G514" s="139">
        <f t="shared" si="17"/>
        <v>0</v>
      </c>
      <c r="H514" s="139"/>
      <c r="I514" s="139">
        <f t="shared" si="16"/>
        <v>0</v>
      </c>
    </row>
    <row r="515" spans="1:9" ht="12.75">
      <c r="A515" s="13">
        <v>43</v>
      </c>
      <c r="B515" s="13">
        <v>719014</v>
      </c>
      <c r="C515" s="13" t="s">
        <v>456</v>
      </c>
      <c r="D515" s="121">
        <v>25000</v>
      </c>
      <c r="E515" s="121">
        <v>25000</v>
      </c>
      <c r="F515" s="121"/>
      <c r="G515" s="121">
        <f t="shared" si="17"/>
        <v>25000</v>
      </c>
      <c r="H515" s="121"/>
      <c r="I515" s="121">
        <f t="shared" si="16"/>
        <v>25000</v>
      </c>
    </row>
    <row r="516" spans="1:9" ht="12.75">
      <c r="A516" s="17"/>
      <c r="B516" s="17" t="s">
        <v>270</v>
      </c>
      <c r="C516" s="17" t="s">
        <v>271</v>
      </c>
      <c r="D516" s="109">
        <f>SUM(D517:D518)</f>
        <v>65000</v>
      </c>
      <c r="E516" s="109">
        <f>SUM(E517:E518)</f>
        <v>29200</v>
      </c>
      <c r="F516" s="109">
        <f>SUM(F517:F518)</f>
        <v>0</v>
      </c>
      <c r="G516" s="109">
        <f t="shared" si="17"/>
        <v>29200</v>
      </c>
      <c r="H516" s="109">
        <f>SUM(H517:H518)</f>
        <v>0</v>
      </c>
      <c r="I516" s="109">
        <f t="shared" si="16"/>
        <v>29200</v>
      </c>
    </row>
    <row r="517" spans="1:10" ht="12.75">
      <c r="A517" s="13">
        <v>41</v>
      </c>
      <c r="B517" s="13">
        <v>716</v>
      </c>
      <c r="C517" s="13" t="s">
        <v>272</v>
      </c>
      <c r="D517" s="121">
        <v>40000</v>
      </c>
      <c r="E517" s="121">
        <v>17200</v>
      </c>
      <c r="F517" s="121"/>
      <c r="G517" s="121">
        <f t="shared" si="17"/>
        <v>17200</v>
      </c>
      <c r="H517" s="121"/>
      <c r="I517" s="121">
        <f t="shared" si="16"/>
        <v>17200</v>
      </c>
      <c r="J517" s="94"/>
    </row>
    <row r="518" spans="1:9" ht="12.75">
      <c r="A518" s="13">
        <v>41</v>
      </c>
      <c r="B518" s="13">
        <v>716</v>
      </c>
      <c r="C518" s="13" t="s">
        <v>452</v>
      </c>
      <c r="D518" s="121">
        <v>25000</v>
      </c>
      <c r="E518" s="121">
        <v>12000</v>
      </c>
      <c r="F518" s="121"/>
      <c r="G518" s="121">
        <f t="shared" si="17"/>
        <v>12000</v>
      </c>
      <c r="H518" s="121"/>
      <c r="I518" s="121">
        <f aca="true" t="shared" si="18" ref="I518:I578">G518+H518</f>
        <v>12000</v>
      </c>
    </row>
    <row r="519" spans="1:9" ht="12.75">
      <c r="A519" s="17">
        <v>43</v>
      </c>
      <c r="B519" s="17" t="s">
        <v>306</v>
      </c>
      <c r="C519" s="17" t="s">
        <v>333</v>
      </c>
      <c r="D519" s="109">
        <f>SUM(D520:D520)</f>
        <v>0</v>
      </c>
      <c r="E519" s="109">
        <f>SUM(E520:E520)</f>
        <v>0</v>
      </c>
      <c r="F519" s="109">
        <f>SUM(F520:F520)</f>
        <v>0</v>
      </c>
      <c r="G519" s="109">
        <f t="shared" si="17"/>
        <v>0</v>
      </c>
      <c r="H519" s="109">
        <f>SUM(H520:H520)</f>
        <v>0</v>
      </c>
      <c r="I519" s="109">
        <f t="shared" si="18"/>
        <v>0</v>
      </c>
    </row>
    <row r="520" spans="1:9" ht="12.75">
      <c r="A520" s="13">
        <v>43</v>
      </c>
      <c r="B520" s="13"/>
      <c r="C520" s="13" t="s">
        <v>444</v>
      </c>
      <c r="D520" s="140">
        <v>0</v>
      </c>
      <c r="E520" s="140">
        <v>0</v>
      </c>
      <c r="F520" s="140">
        <v>0</v>
      </c>
      <c r="G520" s="140">
        <f t="shared" si="17"/>
        <v>0</v>
      </c>
      <c r="H520" s="140">
        <v>0</v>
      </c>
      <c r="I520" s="140">
        <f t="shared" si="18"/>
        <v>0</v>
      </c>
    </row>
    <row r="521" spans="1:9" ht="12.75">
      <c r="A521" s="17">
        <v>43</v>
      </c>
      <c r="B521" s="17" t="s">
        <v>377</v>
      </c>
      <c r="C521" s="17" t="s">
        <v>482</v>
      </c>
      <c r="D521" s="89">
        <f>SUM(D522)</f>
        <v>0</v>
      </c>
      <c r="E521" s="89">
        <f>SUM(E522)</f>
        <v>0</v>
      </c>
      <c r="F521" s="89">
        <f>SUM(F522)</f>
        <v>0</v>
      </c>
      <c r="G521" s="89">
        <f t="shared" si="17"/>
        <v>0</v>
      </c>
      <c r="H521" s="89">
        <f>SUM(H522)</f>
        <v>0</v>
      </c>
      <c r="I521" s="89">
        <f t="shared" si="18"/>
        <v>0</v>
      </c>
    </row>
    <row r="522" spans="1:9" ht="12.75">
      <c r="A522" s="13">
        <v>43</v>
      </c>
      <c r="B522" s="13"/>
      <c r="C522" s="13" t="s">
        <v>376</v>
      </c>
      <c r="D522" s="141">
        <v>0</v>
      </c>
      <c r="E522" s="141">
        <v>0</v>
      </c>
      <c r="F522" s="141">
        <v>0</v>
      </c>
      <c r="G522" s="141">
        <f t="shared" si="17"/>
        <v>0</v>
      </c>
      <c r="H522" s="141">
        <v>0</v>
      </c>
      <c r="I522" s="141">
        <f t="shared" si="18"/>
        <v>0</v>
      </c>
    </row>
    <row r="523" spans="1:9" ht="12.75">
      <c r="A523" s="51"/>
      <c r="B523" s="52"/>
      <c r="C523" s="52"/>
      <c r="D523" s="146"/>
      <c r="E523" s="146"/>
      <c r="F523" s="146"/>
      <c r="G523" s="146">
        <f t="shared" si="17"/>
        <v>0</v>
      </c>
      <c r="H523" s="146"/>
      <c r="I523" s="146">
        <f t="shared" si="18"/>
        <v>0</v>
      </c>
    </row>
    <row r="524" spans="1:9" ht="12.75">
      <c r="A524" s="17">
        <v>43</v>
      </c>
      <c r="B524" s="17" t="s">
        <v>201</v>
      </c>
      <c r="C524" s="17" t="s">
        <v>273</v>
      </c>
      <c r="D524" s="81">
        <f>SUM(D525:D539)</f>
        <v>590000</v>
      </c>
      <c r="E524" s="81">
        <f>SUM(E525:E539)</f>
        <v>605000</v>
      </c>
      <c r="F524" s="81">
        <f>SUM(F525:F539)</f>
        <v>0</v>
      </c>
      <c r="G524" s="81">
        <f t="shared" si="17"/>
        <v>605000</v>
      </c>
      <c r="H524" s="81">
        <f>SUM(H525:H539)</f>
        <v>0</v>
      </c>
      <c r="I524" s="81">
        <f t="shared" si="18"/>
        <v>605000</v>
      </c>
    </row>
    <row r="525" spans="1:9" ht="12.75">
      <c r="A525" s="24">
        <v>43</v>
      </c>
      <c r="B525" s="24">
        <v>717001</v>
      </c>
      <c r="C525" s="24" t="s">
        <v>400</v>
      </c>
      <c r="D525" s="121"/>
      <c r="E525" s="121"/>
      <c r="F525" s="121"/>
      <c r="G525" s="121">
        <f t="shared" si="17"/>
        <v>0</v>
      </c>
      <c r="H525" s="121"/>
      <c r="I525" s="121">
        <f t="shared" si="18"/>
        <v>0</v>
      </c>
    </row>
    <row r="526" spans="1:9" ht="12.75">
      <c r="A526" s="24" t="s">
        <v>460</v>
      </c>
      <c r="B526" s="24">
        <v>717001</v>
      </c>
      <c r="C526" s="24" t="s">
        <v>461</v>
      </c>
      <c r="D526" s="121">
        <v>250000</v>
      </c>
      <c r="E526" s="121">
        <v>250000</v>
      </c>
      <c r="F526" s="121"/>
      <c r="G526" s="121">
        <f t="shared" si="17"/>
        <v>250000</v>
      </c>
      <c r="H526" s="121"/>
      <c r="I526" s="121">
        <f t="shared" si="18"/>
        <v>250000</v>
      </c>
    </row>
    <row r="527" spans="1:9" ht="12.75">
      <c r="A527" s="24">
        <v>52</v>
      </c>
      <c r="B527" s="24">
        <v>717001</v>
      </c>
      <c r="C527" s="24" t="s">
        <v>461</v>
      </c>
      <c r="D527" s="121">
        <v>150000</v>
      </c>
      <c r="E527" s="121">
        <v>150000</v>
      </c>
      <c r="F527" s="121"/>
      <c r="G527" s="121">
        <f aca="true" t="shared" si="19" ref="G527:G568">E527+F527</f>
        <v>150000</v>
      </c>
      <c r="H527" s="121"/>
      <c r="I527" s="121">
        <f t="shared" si="18"/>
        <v>150000</v>
      </c>
    </row>
    <row r="528" spans="1:9" ht="12.75">
      <c r="A528" s="24">
        <v>41</v>
      </c>
      <c r="B528" s="24">
        <v>717001</v>
      </c>
      <c r="C528" s="24" t="s">
        <v>461</v>
      </c>
      <c r="D528" s="121"/>
      <c r="E528" s="121">
        <v>5000</v>
      </c>
      <c r="F528" s="121"/>
      <c r="G528" s="121">
        <f t="shared" si="19"/>
        <v>5000</v>
      </c>
      <c r="H528" s="121">
        <v>5000</v>
      </c>
      <c r="I528" s="121">
        <f t="shared" si="18"/>
        <v>10000</v>
      </c>
    </row>
    <row r="529" spans="1:9" ht="12.75">
      <c r="A529" s="24">
        <v>52</v>
      </c>
      <c r="B529" s="24">
        <v>713004</v>
      </c>
      <c r="C529" s="24" t="s">
        <v>454</v>
      </c>
      <c r="D529" s="121">
        <v>50000</v>
      </c>
      <c r="E529" s="121">
        <v>50000</v>
      </c>
      <c r="F529" s="121"/>
      <c r="G529" s="121">
        <f t="shared" si="19"/>
        <v>50000</v>
      </c>
      <c r="H529" s="121">
        <v>5000</v>
      </c>
      <c r="I529" s="121">
        <f t="shared" si="18"/>
        <v>55000</v>
      </c>
    </row>
    <row r="530" spans="1:9" ht="12.75">
      <c r="A530" s="24">
        <v>52</v>
      </c>
      <c r="B530" s="24">
        <v>717002</v>
      </c>
      <c r="C530" s="24" t="s">
        <v>437</v>
      </c>
      <c r="D530" s="121">
        <v>30000</v>
      </c>
      <c r="E530" s="121">
        <v>30000</v>
      </c>
      <c r="F530" s="121"/>
      <c r="G530" s="121">
        <f t="shared" si="19"/>
        <v>30000</v>
      </c>
      <c r="H530" s="121"/>
      <c r="I530" s="121">
        <f t="shared" si="18"/>
        <v>30000</v>
      </c>
    </row>
    <row r="531" spans="1:9" ht="12.75">
      <c r="A531" s="24">
        <v>41</v>
      </c>
      <c r="B531" s="24">
        <v>717003</v>
      </c>
      <c r="C531" s="24" t="s">
        <v>374</v>
      </c>
      <c r="D531" s="121">
        <v>30000</v>
      </c>
      <c r="E531" s="121">
        <v>30000</v>
      </c>
      <c r="F531" s="121"/>
      <c r="G531" s="121">
        <f t="shared" si="19"/>
        <v>30000</v>
      </c>
      <c r="H531" s="121">
        <v>-10000</v>
      </c>
      <c r="I531" s="121">
        <f t="shared" si="18"/>
        <v>20000</v>
      </c>
    </row>
    <row r="532" spans="1:9" ht="12.75">
      <c r="A532" s="13">
        <v>43</v>
      </c>
      <c r="B532" s="13">
        <v>711001</v>
      </c>
      <c r="C532" s="13" t="s">
        <v>274</v>
      </c>
      <c r="D532" s="121"/>
      <c r="E532" s="121"/>
      <c r="F532" s="121"/>
      <c r="G532" s="121">
        <f t="shared" si="19"/>
        <v>0</v>
      </c>
      <c r="H532" s="121"/>
      <c r="I532" s="121">
        <f t="shared" si="18"/>
        <v>0</v>
      </c>
    </row>
    <row r="533" spans="1:9" ht="12.75">
      <c r="A533" s="13"/>
      <c r="B533" s="13">
        <v>719014</v>
      </c>
      <c r="C533" s="13" t="s">
        <v>401</v>
      </c>
      <c r="D533" s="121"/>
      <c r="E533" s="121"/>
      <c r="F533" s="121"/>
      <c r="G533" s="121">
        <f t="shared" si="19"/>
        <v>0</v>
      </c>
      <c r="H533" s="121"/>
      <c r="I533" s="121">
        <f t="shared" si="18"/>
        <v>0</v>
      </c>
    </row>
    <row r="534" spans="1:9" ht="12.75">
      <c r="A534" s="13" t="s">
        <v>460</v>
      </c>
      <c r="B534" s="13">
        <v>717001</v>
      </c>
      <c r="C534" s="13" t="s">
        <v>436</v>
      </c>
      <c r="D534" s="121">
        <v>40000</v>
      </c>
      <c r="E534" s="121">
        <v>40000</v>
      </c>
      <c r="F534" s="121">
        <v>0</v>
      </c>
      <c r="G534" s="121">
        <f t="shared" si="19"/>
        <v>40000</v>
      </c>
      <c r="H534" s="121">
        <v>0</v>
      </c>
      <c r="I534" s="121">
        <f t="shared" si="18"/>
        <v>40000</v>
      </c>
    </row>
    <row r="535" spans="1:9" ht="12.75">
      <c r="A535" s="13">
        <v>52</v>
      </c>
      <c r="B535" s="13">
        <v>717001</v>
      </c>
      <c r="C535" s="13" t="s">
        <v>436</v>
      </c>
      <c r="D535" s="121">
        <v>40000</v>
      </c>
      <c r="E535" s="121">
        <v>40000</v>
      </c>
      <c r="F535" s="121">
        <v>0</v>
      </c>
      <c r="G535" s="121">
        <f t="shared" si="19"/>
        <v>40000</v>
      </c>
      <c r="H535" s="121">
        <v>0</v>
      </c>
      <c r="I535" s="121">
        <f t="shared" si="18"/>
        <v>40000</v>
      </c>
    </row>
    <row r="536" spans="1:9" ht="12.75">
      <c r="A536" s="13">
        <v>41</v>
      </c>
      <c r="B536" s="13">
        <v>717001</v>
      </c>
      <c r="C536" s="13" t="s">
        <v>436</v>
      </c>
      <c r="D536" s="121"/>
      <c r="E536" s="121">
        <v>10000</v>
      </c>
      <c r="F536" s="121">
        <v>0</v>
      </c>
      <c r="G536" s="121">
        <f t="shared" si="19"/>
        <v>10000</v>
      </c>
      <c r="H536" s="121">
        <v>0</v>
      </c>
      <c r="I536" s="121">
        <f t="shared" si="18"/>
        <v>10000</v>
      </c>
    </row>
    <row r="537" spans="1:9" ht="12.75">
      <c r="A537" s="13">
        <v>43</v>
      </c>
      <c r="B537" s="13">
        <v>717002</v>
      </c>
      <c r="C537" s="13" t="s">
        <v>403</v>
      </c>
      <c r="D537" s="121"/>
      <c r="E537" s="121"/>
      <c r="F537" s="121"/>
      <c r="G537" s="121">
        <f t="shared" si="19"/>
        <v>0</v>
      </c>
      <c r="H537" s="121"/>
      <c r="I537" s="121">
        <f t="shared" si="18"/>
        <v>0</v>
      </c>
    </row>
    <row r="538" spans="1:9" ht="12.75">
      <c r="A538" s="13">
        <v>43</v>
      </c>
      <c r="B538" s="13">
        <v>713003</v>
      </c>
      <c r="C538" s="13" t="s">
        <v>394</v>
      </c>
      <c r="D538" s="121"/>
      <c r="E538" s="121"/>
      <c r="F538" s="121"/>
      <c r="G538" s="121">
        <f t="shared" si="19"/>
        <v>0</v>
      </c>
      <c r="H538" s="121"/>
      <c r="I538" s="121">
        <f t="shared" si="18"/>
        <v>0</v>
      </c>
    </row>
    <row r="539" spans="1:9" ht="12.75">
      <c r="A539" s="13">
        <v>43</v>
      </c>
      <c r="B539" s="13">
        <v>721009</v>
      </c>
      <c r="C539" s="13" t="s">
        <v>438</v>
      </c>
      <c r="D539" s="121">
        <v>0</v>
      </c>
      <c r="E539" s="121">
        <v>0</v>
      </c>
      <c r="F539" s="121">
        <v>0</v>
      </c>
      <c r="G539" s="121">
        <f t="shared" si="19"/>
        <v>0</v>
      </c>
      <c r="H539" s="121">
        <v>0</v>
      </c>
      <c r="I539" s="121">
        <f t="shared" si="18"/>
        <v>0</v>
      </c>
    </row>
    <row r="540" spans="1:9" ht="12.75">
      <c r="A540" s="16"/>
      <c r="B540" s="44" t="s">
        <v>60</v>
      </c>
      <c r="C540" s="44"/>
      <c r="D540" s="165" t="s">
        <v>467</v>
      </c>
      <c r="E540" s="183" t="s">
        <v>484</v>
      </c>
      <c r="F540" s="183" t="s">
        <v>486</v>
      </c>
      <c r="G540" s="183" t="s">
        <v>489</v>
      </c>
      <c r="H540" s="183" t="s">
        <v>485</v>
      </c>
      <c r="I540" s="183" t="s">
        <v>478</v>
      </c>
    </row>
    <row r="541" spans="1:9" ht="12.75">
      <c r="A541" s="16"/>
      <c r="B541" s="44"/>
      <c r="C541" s="44"/>
      <c r="D541" s="166">
        <v>2016</v>
      </c>
      <c r="E541" s="115" t="s">
        <v>477</v>
      </c>
      <c r="F541" s="115" t="s">
        <v>487</v>
      </c>
      <c r="G541" s="115" t="s">
        <v>492</v>
      </c>
      <c r="H541" s="115" t="s">
        <v>477</v>
      </c>
      <c r="I541" s="115" t="s">
        <v>479</v>
      </c>
    </row>
    <row r="542" spans="1:9" ht="12.75">
      <c r="A542" s="22">
        <v>43</v>
      </c>
      <c r="B542" s="58" t="s">
        <v>188</v>
      </c>
      <c r="C542" s="17" t="s">
        <v>275</v>
      </c>
      <c r="D542" s="176">
        <f>SUM(D543:D552)</f>
        <v>30000</v>
      </c>
      <c r="E542" s="176">
        <f>SUM(E543:E552)</f>
        <v>0</v>
      </c>
      <c r="F542" s="176">
        <f>SUM(F543:F552)</f>
        <v>0</v>
      </c>
      <c r="G542" s="176">
        <f t="shared" si="19"/>
        <v>0</v>
      </c>
      <c r="H542" s="176">
        <f>SUM(H543:H552)</f>
        <v>0</v>
      </c>
      <c r="I542" s="176">
        <f t="shared" si="18"/>
        <v>0</v>
      </c>
    </row>
    <row r="543" spans="1:9" ht="12.75">
      <c r="A543" s="90">
        <v>43</v>
      </c>
      <c r="B543" s="13">
        <v>717001</v>
      </c>
      <c r="C543" s="90" t="s">
        <v>410</v>
      </c>
      <c r="D543" s="162"/>
      <c r="E543" s="162"/>
      <c r="F543" s="162"/>
      <c r="G543" s="162"/>
      <c r="H543" s="162"/>
      <c r="I543" s="162"/>
    </row>
    <row r="544" spans="1:9" ht="12.75">
      <c r="A544" s="14">
        <v>43</v>
      </c>
      <c r="B544" s="13">
        <v>717002</v>
      </c>
      <c r="C544" s="13" t="s">
        <v>334</v>
      </c>
      <c r="D544" s="162"/>
      <c r="E544" s="162"/>
      <c r="F544" s="162"/>
      <c r="G544" s="162"/>
      <c r="H544" s="162"/>
      <c r="I544" s="162"/>
    </row>
    <row r="545" spans="1:9" ht="12.75">
      <c r="A545" s="14">
        <v>43</v>
      </c>
      <c r="B545" s="13">
        <v>717002</v>
      </c>
      <c r="C545" s="13" t="s">
        <v>439</v>
      </c>
      <c r="D545" s="162"/>
      <c r="E545" s="162"/>
      <c r="F545" s="162"/>
      <c r="G545" s="162"/>
      <c r="H545" s="162"/>
      <c r="I545" s="162"/>
    </row>
    <row r="546" spans="1:9" ht="12.75">
      <c r="A546" s="14">
        <v>43</v>
      </c>
      <c r="B546" s="13">
        <v>717002</v>
      </c>
      <c r="C546" s="13" t="s">
        <v>411</v>
      </c>
      <c r="D546" s="162"/>
      <c r="E546" s="162"/>
      <c r="F546" s="162"/>
      <c r="G546" s="162"/>
      <c r="H546" s="162"/>
      <c r="I546" s="162"/>
    </row>
    <row r="547" spans="1:9" ht="12.75">
      <c r="A547" s="14">
        <v>43</v>
      </c>
      <c r="B547" s="13">
        <v>717001</v>
      </c>
      <c r="C547" s="13" t="s">
        <v>367</v>
      </c>
      <c r="D547" s="162"/>
      <c r="E547" s="162"/>
      <c r="F547" s="162"/>
      <c r="G547" s="162"/>
      <c r="H547" s="162"/>
      <c r="I547" s="162"/>
    </row>
    <row r="548" spans="1:9" ht="12.75">
      <c r="A548" s="13">
        <v>43</v>
      </c>
      <c r="B548" s="13">
        <v>717001</v>
      </c>
      <c r="C548" s="13" t="s">
        <v>412</v>
      </c>
      <c r="D548" s="162"/>
      <c r="E548" s="162"/>
      <c r="F548" s="162"/>
      <c r="G548" s="162"/>
      <c r="H548" s="162"/>
      <c r="I548" s="162"/>
    </row>
    <row r="549" spans="1:9" ht="12.75">
      <c r="A549" s="13">
        <v>43</v>
      </c>
      <c r="B549" s="13">
        <v>717002</v>
      </c>
      <c r="C549" s="13" t="s">
        <v>413</v>
      </c>
      <c r="D549" s="162"/>
      <c r="E549" s="162"/>
      <c r="F549" s="162"/>
      <c r="G549" s="162"/>
      <c r="H549" s="162"/>
      <c r="I549" s="162"/>
    </row>
    <row r="550" spans="1:9" ht="12.75">
      <c r="A550" s="13">
        <v>43</v>
      </c>
      <c r="B550" s="13">
        <v>717002</v>
      </c>
      <c r="C550" s="13" t="s">
        <v>440</v>
      </c>
      <c r="D550" s="162"/>
      <c r="E550" s="162"/>
      <c r="F550" s="162"/>
      <c r="G550" s="162"/>
      <c r="H550" s="162"/>
      <c r="I550" s="162"/>
    </row>
    <row r="551" spans="1:9" ht="12.75">
      <c r="A551" s="13">
        <v>43</v>
      </c>
      <c r="B551" s="13">
        <v>717002</v>
      </c>
      <c r="C551" s="13" t="s">
        <v>414</v>
      </c>
      <c r="D551" s="162"/>
      <c r="E551" s="162"/>
      <c r="F551" s="162"/>
      <c r="G551" s="162"/>
      <c r="H551" s="162"/>
      <c r="I551" s="162"/>
    </row>
    <row r="552" spans="1:9" ht="12.75">
      <c r="A552" s="13">
        <v>41</v>
      </c>
      <c r="B552" s="13">
        <v>717002</v>
      </c>
      <c r="C552" s="13" t="s">
        <v>453</v>
      </c>
      <c r="D552" s="133">
        <v>30000</v>
      </c>
      <c r="E552" s="133">
        <v>0</v>
      </c>
      <c r="F552" s="133">
        <v>0</v>
      </c>
      <c r="G552" s="133"/>
      <c r="H552" s="133">
        <v>0</v>
      </c>
      <c r="I552" s="133"/>
    </row>
    <row r="553" spans="1:9" ht="12.75">
      <c r="A553" s="17">
        <v>43</v>
      </c>
      <c r="B553" s="17" t="s">
        <v>276</v>
      </c>
      <c r="C553" s="17" t="s">
        <v>277</v>
      </c>
      <c r="D553" s="167">
        <f>SUM(D554:D560)</f>
        <v>164000</v>
      </c>
      <c r="E553" s="167">
        <f>SUM(E554:E560)</f>
        <v>344000</v>
      </c>
      <c r="F553" s="167">
        <f>SUM(F554:F560)</f>
        <v>0</v>
      </c>
      <c r="G553" s="167">
        <f t="shared" si="19"/>
        <v>344000</v>
      </c>
      <c r="H553" s="167">
        <f>SUM(H554:H560)</f>
        <v>-6000</v>
      </c>
      <c r="I553" s="167">
        <f t="shared" si="18"/>
        <v>338000</v>
      </c>
    </row>
    <row r="554" spans="1:9" ht="12.75">
      <c r="A554" s="13">
        <v>46</v>
      </c>
      <c r="B554" s="13">
        <v>717002</v>
      </c>
      <c r="C554" s="13" t="s">
        <v>327</v>
      </c>
      <c r="D554" s="142"/>
      <c r="E554" s="142"/>
      <c r="F554" s="142"/>
      <c r="G554" s="142">
        <f t="shared" si="19"/>
        <v>0</v>
      </c>
      <c r="H554" s="142"/>
      <c r="I554" s="142">
        <f t="shared" si="18"/>
        <v>0</v>
      </c>
    </row>
    <row r="555" spans="1:9" ht="12.75">
      <c r="A555" s="13" t="s">
        <v>460</v>
      </c>
      <c r="B555" s="13">
        <v>717002</v>
      </c>
      <c r="C555" s="13" t="s">
        <v>337</v>
      </c>
      <c r="D555" s="121">
        <v>80000</v>
      </c>
      <c r="E555" s="121">
        <v>80000</v>
      </c>
      <c r="F555" s="121">
        <v>0</v>
      </c>
      <c r="G555" s="121">
        <f t="shared" si="19"/>
        <v>80000</v>
      </c>
      <c r="H555" s="121">
        <v>0</v>
      </c>
      <c r="I555" s="121">
        <f t="shared" si="18"/>
        <v>80000</v>
      </c>
    </row>
    <row r="556" spans="1:9" ht="12.75">
      <c r="A556" s="13">
        <v>52</v>
      </c>
      <c r="B556" s="13">
        <v>717002</v>
      </c>
      <c r="C556" s="13" t="s">
        <v>337</v>
      </c>
      <c r="D556" s="121">
        <v>70000</v>
      </c>
      <c r="E556" s="121">
        <v>70000</v>
      </c>
      <c r="F556" s="121">
        <v>0</v>
      </c>
      <c r="G556" s="121">
        <f t="shared" si="19"/>
        <v>70000</v>
      </c>
      <c r="H556" s="121">
        <v>0</v>
      </c>
      <c r="I556" s="121">
        <f t="shared" si="18"/>
        <v>70000</v>
      </c>
    </row>
    <row r="557" spans="1:9" ht="12.75">
      <c r="A557" s="13">
        <v>41</v>
      </c>
      <c r="B557" s="13">
        <v>717002</v>
      </c>
      <c r="C557" s="13" t="s">
        <v>337</v>
      </c>
      <c r="D557" s="121"/>
      <c r="E557" s="121">
        <v>150000</v>
      </c>
      <c r="F557" s="121">
        <v>0</v>
      </c>
      <c r="G557" s="121">
        <f t="shared" si="19"/>
        <v>150000</v>
      </c>
      <c r="H557" s="121">
        <v>0</v>
      </c>
      <c r="I557" s="121">
        <f t="shared" si="18"/>
        <v>150000</v>
      </c>
    </row>
    <row r="558" spans="1:9" ht="12.75">
      <c r="A558" s="13">
        <v>46</v>
      </c>
      <c r="B558" s="13">
        <v>717002</v>
      </c>
      <c r="C558" s="13" t="s">
        <v>441</v>
      </c>
      <c r="D558" s="121"/>
      <c r="E558" s="121"/>
      <c r="F558" s="121"/>
      <c r="G558" s="121">
        <f t="shared" si="19"/>
        <v>0</v>
      </c>
      <c r="H558" s="121"/>
      <c r="I558" s="121">
        <f t="shared" si="18"/>
        <v>0</v>
      </c>
    </row>
    <row r="559" spans="1:9" ht="12.75">
      <c r="A559" s="13">
        <v>46</v>
      </c>
      <c r="B559" s="13">
        <v>716001</v>
      </c>
      <c r="C559" s="13" t="s">
        <v>471</v>
      </c>
      <c r="D559" s="121"/>
      <c r="E559" s="121">
        <v>30000</v>
      </c>
      <c r="F559" s="121"/>
      <c r="G559" s="121">
        <f t="shared" si="19"/>
        <v>30000</v>
      </c>
      <c r="H559" s="121">
        <v>-6000</v>
      </c>
      <c r="I559" s="121">
        <f t="shared" si="18"/>
        <v>24000</v>
      </c>
    </row>
    <row r="560" spans="1:9" ht="12.75">
      <c r="A560" s="13">
        <v>41</v>
      </c>
      <c r="B560" s="13">
        <v>713004</v>
      </c>
      <c r="C560" s="13" t="s">
        <v>465</v>
      </c>
      <c r="D560" s="121">
        <v>14000</v>
      </c>
      <c r="E560" s="121">
        <v>14000</v>
      </c>
      <c r="F560" s="121">
        <v>0</v>
      </c>
      <c r="G560" s="121">
        <f t="shared" si="19"/>
        <v>14000</v>
      </c>
      <c r="H560" s="121">
        <v>0</v>
      </c>
      <c r="I560" s="121">
        <f t="shared" si="18"/>
        <v>14000</v>
      </c>
    </row>
    <row r="561" spans="1:9" ht="12.75">
      <c r="A561" s="17">
        <v>43</v>
      </c>
      <c r="B561" s="17" t="s">
        <v>278</v>
      </c>
      <c r="C561" s="17" t="s">
        <v>250</v>
      </c>
      <c r="D561" s="81">
        <f>SUM(D562:D564)</f>
        <v>0</v>
      </c>
      <c r="E561" s="81">
        <f>SUM(E562:E564)</f>
        <v>0</v>
      </c>
      <c r="F561" s="81">
        <f>SUM(F562:F564)</f>
        <v>0</v>
      </c>
      <c r="G561" s="81">
        <f t="shared" si="19"/>
        <v>0</v>
      </c>
      <c r="H561" s="81">
        <f>SUM(H562:H564)</f>
        <v>0</v>
      </c>
      <c r="I561" s="81">
        <f t="shared" si="18"/>
        <v>0</v>
      </c>
    </row>
    <row r="562" spans="1:9" ht="12.75">
      <c r="A562" s="98">
        <v>43</v>
      </c>
      <c r="B562" s="98">
        <v>717002</v>
      </c>
      <c r="C562" s="100" t="s">
        <v>336</v>
      </c>
      <c r="D562" s="121"/>
      <c r="E562" s="121"/>
      <c r="F562" s="121"/>
      <c r="G562" s="121">
        <f t="shared" si="19"/>
        <v>0</v>
      </c>
      <c r="H562" s="121"/>
      <c r="I562" s="121">
        <f t="shared" si="18"/>
        <v>0</v>
      </c>
    </row>
    <row r="563" spans="1:9" ht="12.75">
      <c r="A563" s="13">
        <v>43</v>
      </c>
      <c r="B563" s="13">
        <v>717001</v>
      </c>
      <c r="C563" s="13" t="s">
        <v>279</v>
      </c>
      <c r="D563" s="121"/>
      <c r="E563" s="121"/>
      <c r="F563" s="121"/>
      <c r="G563" s="121">
        <f t="shared" si="19"/>
        <v>0</v>
      </c>
      <c r="H563" s="121"/>
      <c r="I563" s="121">
        <f t="shared" si="18"/>
        <v>0</v>
      </c>
    </row>
    <row r="564" spans="1:9" ht="12.75">
      <c r="A564" s="13">
        <v>71</v>
      </c>
      <c r="B564" s="13">
        <v>717002</v>
      </c>
      <c r="C564" s="13" t="s">
        <v>415</v>
      </c>
      <c r="D564" s="121">
        <v>0</v>
      </c>
      <c r="E564" s="121">
        <v>0</v>
      </c>
      <c r="F564" s="121">
        <v>0</v>
      </c>
      <c r="G564" s="121">
        <f t="shared" si="19"/>
        <v>0</v>
      </c>
      <c r="H564" s="121">
        <v>0</v>
      </c>
      <c r="I564" s="121">
        <f t="shared" si="18"/>
        <v>0</v>
      </c>
    </row>
    <row r="565" spans="1:9" ht="15">
      <c r="A565" s="59" t="s">
        <v>1</v>
      </c>
      <c r="B565" s="60"/>
      <c r="C565" s="17" t="s">
        <v>280</v>
      </c>
      <c r="D565" s="103">
        <f>D500+D509+D516+D519+D521+D524+D542+D553+D561</f>
        <v>874000</v>
      </c>
      <c r="E565" s="103">
        <f>E500+E509+E516+E519+E521+E524+E542+E553+E561</f>
        <v>1021000</v>
      </c>
      <c r="F565" s="103">
        <f>F500+F509+F516+F519+F521+F524+F542+F553+F561</f>
        <v>0</v>
      </c>
      <c r="G565" s="103">
        <f t="shared" si="19"/>
        <v>1021000</v>
      </c>
      <c r="H565" s="103">
        <f>H500+H509+H516+H519+H521+H524+H542+H553+H561</f>
        <v>-6000</v>
      </c>
      <c r="I565" s="103">
        <f t="shared" si="18"/>
        <v>1015000</v>
      </c>
    </row>
    <row r="566" spans="1:9" ht="12.75">
      <c r="A566" s="49">
        <v>43</v>
      </c>
      <c r="B566" s="12" t="s">
        <v>281</v>
      </c>
      <c r="C566" s="12" t="s">
        <v>282</v>
      </c>
      <c r="D566" s="163">
        <v>0</v>
      </c>
      <c r="E566" s="163"/>
      <c r="F566" s="163"/>
      <c r="G566" s="163">
        <f t="shared" si="19"/>
        <v>0</v>
      </c>
      <c r="H566" s="163"/>
      <c r="I566" s="163">
        <f t="shared" si="18"/>
        <v>0</v>
      </c>
    </row>
    <row r="567" spans="1:9" ht="12.75">
      <c r="A567" s="49">
        <v>43</v>
      </c>
      <c r="B567" s="12" t="s">
        <v>278</v>
      </c>
      <c r="C567" s="12" t="s">
        <v>250</v>
      </c>
      <c r="D567" s="164">
        <v>0</v>
      </c>
      <c r="E567" s="164"/>
      <c r="F567" s="164"/>
      <c r="G567" s="164">
        <f t="shared" si="19"/>
        <v>0</v>
      </c>
      <c r="H567" s="164"/>
      <c r="I567" s="164">
        <f t="shared" si="18"/>
        <v>0</v>
      </c>
    </row>
    <row r="568" spans="1:9" ht="15">
      <c r="A568" s="61"/>
      <c r="B568" s="60"/>
      <c r="C568" s="17" t="s">
        <v>283</v>
      </c>
      <c r="D568" s="103">
        <f>D565+D566+D567</f>
        <v>874000</v>
      </c>
      <c r="E568" s="103">
        <f>E565+E566+E567</f>
        <v>1021000</v>
      </c>
      <c r="F568" s="103">
        <f>F565+F566+F567</f>
        <v>0</v>
      </c>
      <c r="G568" s="103">
        <f t="shared" si="19"/>
        <v>1021000</v>
      </c>
      <c r="H568" s="103">
        <f>H565+H566+H567</f>
        <v>-6000</v>
      </c>
      <c r="I568" s="103">
        <f t="shared" si="18"/>
        <v>1015000</v>
      </c>
    </row>
    <row r="569" spans="1:3" ht="15">
      <c r="A569" s="95"/>
      <c r="B569" s="84"/>
      <c r="C569" s="85"/>
    </row>
    <row r="570" spans="1:3" ht="15">
      <c r="A570" s="95"/>
      <c r="B570" s="84" t="s">
        <v>329</v>
      </c>
      <c r="C570" s="85"/>
    </row>
    <row r="571" spans="1:9" ht="18">
      <c r="A571" s="28"/>
      <c r="B571" s="63" t="s">
        <v>286</v>
      </c>
      <c r="C571" s="7"/>
      <c r="D571" s="165" t="s">
        <v>467</v>
      </c>
      <c r="E571" s="183" t="s">
        <v>484</v>
      </c>
      <c r="F571" s="183" t="s">
        <v>486</v>
      </c>
      <c r="G571" s="183" t="s">
        <v>489</v>
      </c>
      <c r="H571" s="183" t="s">
        <v>485</v>
      </c>
      <c r="I571" s="183" t="s">
        <v>478</v>
      </c>
    </row>
    <row r="572" spans="1:9" ht="12.75">
      <c r="A572" s="43"/>
      <c r="B572" s="64"/>
      <c r="C572" s="10"/>
      <c r="D572" s="166">
        <v>2016</v>
      </c>
      <c r="E572" s="115" t="s">
        <v>477</v>
      </c>
      <c r="F572" s="115" t="s">
        <v>487</v>
      </c>
      <c r="G572" s="115" t="s">
        <v>492</v>
      </c>
      <c r="H572" s="115" t="s">
        <v>477</v>
      </c>
      <c r="I572" s="115" t="s">
        <v>479</v>
      </c>
    </row>
    <row r="573" spans="1:9" ht="12.75">
      <c r="A573" s="25"/>
      <c r="B573" s="13">
        <v>821005</v>
      </c>
      <c r="C573" s="13" t="s">
        <v>284</v>
      </c>
      <c r="D573" s="143">
        <v>39996</v>
      </c>
      <c r="E573" s="143">
        <v>16665</v>
      </c>
      <c r="F573" s="143"/>
      <c r="G573" s="143">
        <f aca="true" t="shared" si="20" ref="G573:G578">E573+F573</f>
        <v>16665</v>
      </c>
      <c r="H573" s="143"/>
      <c r="I573" s="143">
        <f t="shared" si="18"/>
        <v>16665</v>
      </c>
    </row>
    <row r="574" spans="1:9" ht="12.75">
      <c r="A574" s="25"/>
      <c r="B574" s="13">
        <v>821005</v>
      </c>
      <c r="C574" s="13" t="s">
        <v>284</v>
      </c>
      <c r="D574" s="121">
        <v>106188</v>
      </c>
      <c r="E574" s="121">
        <v>44245</v>
      </c>
      <c r="F574" s="121"/>
      <c r="G574" s="143">
        <f t="shared" si="20"/>
        <v>44245</v>
      </c>
      <c r="H574" s="121"/>
      <c r="I574" s="121">
        <f t="shared" si="18"/>
        <v>44245</v>
      </c>
    </row>
    <row r="575" spans="1:9" ht="12.75">
      <c r="A575" s="25"/>
      <c r="B575" s="13">
        <v>821005</v>
      </c>
      <c r="C575" s="13" t="s">
        <v>459</v>
      </c>
      <c r="D575" s="121">
        <v>30000</v>
      </c>
      <c r="E575" s="121">
        <v>0</v>
      </c>
      <c r="F575" s="121"/>
      <c r="G575" s="143">
        <f t="shared" si="20"/>
        <v>0</v>
      </c>
      <c r="H575" s="121"/>
      <c r="I575" s="121">
        <f t="shared" si="18"/>
        <v>0</v>
      </c>
    </row>
    <row r="576" spans="1:9" ht="12.75">
      <c r="A576" s="25"/>
      <c r="B576" s="13">
        <v>814</v>
      </c>
      <c r="C576" s="13" t="s">
        <v>442</v>
      </c>
      <c r="D576" s="121"/>
      <c r="E576" s="121"/>
      <c r="F576" s="121"/>
      <c r="G576" s="143">
        <f t="shared" si="20"/>
        <v>0</v>
      </c>
      <c r="H576" s="121"/>
      <c r="I576" s="121">
        <f t="shared" si="18"/>
        <v>0</v>
      </c>
    </row>
    <row r="577" spans="1:9" ht="12.75">
      <c r="A577" s="25"/>
      <c r="B577" s="13">
        <v>821007</v>
      </c>
      <c r="C577" s="13" t="s">
        <v>447</v>
      </c>
      <c r="D577" s="121">
        <v>20000</v>
      </c>
      <c r="E577" s="121">
        <v>20000</v>
      </c>
      <c r="F577" s="121"/>
      <c r="G577" s="143">
        <f t="shared" si="20"/>
        <v>20000</v>
      </c>
      <c r="H577" s="121"/>
      <c r="I577" s="121">
        <f t="shared" si="18"/>
        <v>20000</v>
      </c>
    </row>
    <row r="578" spans="1:9" ht="12.75">
      <c r="A578" s="25"/>
      <c r="B578" s="62"/>
      <c r="C578" s="62" t="s">
        <v>285</v>
      </c>
      <c r="D578" s="81">
        <f>SUM(D573:D577)</f>
        <v>196184</v>
      </c>
      <c r="E578" s="81">
        <f>SUM(E573:E577)</f>
        <v>80910</v>
      </c>
      <c r="F578" s="81">
        <f>SUM(F573:F577)</f>
        <v>0</v>
      </c>
      <c r="G578" s="81">
        <f t="shared" si="20"/>
        <v>80910</v>
      </c>
      <c r="H578" s="81">
        <f>SUM(H573:H577)</f>
        <v>0</v>
      </c>
      <c r="I578" s="81">
        <f t="shared" si="18"/>
        <v>80910</v>
      </c>
    </row>
    <row r="579" spans="2:3" ht="12.75">
      <c r="B579" s="18"/>
      <c r="C579" s="18"/>
    </row>
    <row r="580" spans="2:9" ht="12.75">
      <c r="B580" s="63" t="s">
        <v>286</v>
      </c>
      <c r="C580" s="7"/>
      <c r="D580" s="165" t="s">
        <v>446</v>
      </c>
      <c r="E580" s="183" t="s">
        <v>484</v>
      </c>
      <c r="F580" s="183" t="s">
        <v>486</v>
      </c>
      <c r="G580" s="183" t="s">
        <v>489</v>
      </c>
      <c r="H580" s="183" t="s">
        <v>485</v>
      </c>
      <c r="I580" s="183" t="s">
        <v>478</v>
      </c>
    </row>
    <row r="581" spans="2:9" ht="12.75">
      <c r="B581" s="64"/>
      <c r="C581" s="10"/>
      <c r="D581" s="166">
        <v>2016</v>
      </c>
      <c r="E581" s="115" t="s">
        <v>477</v>
      </c>
      <c r="F581" s="115" t="s">
        <v>487</v>
      </c>
      <c r="G581" s="115" t="s">
        <v>492</v>
      </c>
      <c r="H581" s="115" t="s">
        <v>477</v>
      </c>
      <c r="I581" s="115" t="s">
        <v>479</v>
      </c>
    </row>
    <row r="582" spans="2:9" ht="12.75">
      <c r="B582" s="12" t="s">
        <v>287</v>
      </c>
      <c r="C582" s="12"/>
      <c r="D582" s="143">
        <f>D493</f>
        <v>5593544</v>
      </c>
      <c r="E582" s="143">
        <f>E493</f>
        <v>5684240</v>
      </c>
      <c r="F582" s="143">
        <f>F493</f>
        <v>231432</v>
      </c>
      <c r="G582" s="143">
        <f>E582+F582</f>
        <v>5915672</v>
      </c>
      <c r="H582" s="143">
        <f>H493</f>
        <v>58986</v>
      </c>
      <c r="I582" s="143">
        <f>I493</f>
        <v>5974658</v>
      </c>
    </row>
    <row r="583" spans="2:9" ht="12.75">
      <c r="B583" s="12" t="s">
        <v>288</v>
      </c>
      <c r="C583" s="12"/>
      <c r="D583" s="126">
        <f>D568</f>
        <v>874000</v>
      </c>
      <c r="E583" s="126">
        <f>E568</f>
        <v>1021000</v>
      </c>
      <c r="F583" s="126">
        <f>F568</f>
        <v>0</v>
      </c>
      <c r="G583" s="126">
        <f>E583+F583</f>
        <v>1021000</v>
      </c>
      <c r="H583" s="126">
        <f>H568</f>
        <v>-6000</v>
      </c>
      <c r="I583" s="126">
        <f>I568</f>
        <v>1015000</v>
      </c>
    </row>
    <row r="584" spans="2:9" ht="12.75">
      <c r="B584" s="12" t="s">
        <v>285</v>
      </c>
      <c r="C584" s="12"/>
      <c r="D584" s="121">
        <f>D578</f>
        <v>196184</v>
      </c>
      <c r="E584" s="121">
        <f>E578</f>
        <v>80910</v>
      </c>
      <c r="F584" s="121">
        <f>F578</f>
        <v>0</v>
      </c>
      <c r="G584" s="121">
        <f>E584+F584</f>
        <v>80910</v>
      </c>
      <c r="H584" s="121">
        <f>H578</f>
        <v>0</v>
      </c>
      <c r="I584" s="121">
        <f>I578</f>
        <v>80910</v>
      </c>
    </row>
    <row r="585" spans="2:9" ht="12.75">
      <c r="B585" s="118" t="s">
        <v>289</v>
      </c>
      <c r="C585" s="118"/>
      <c r="D585" s="82">
        <f>SUM(D582:D584)</f>
        <v>6663728</v>
      </c>
      <c r="E585" s="82">
        <f>SUM(E582:E584)</f>
        <v>6786150</v>
      </c>
      <c r="F585" s="82">
        <f>SUM(F582:F584)</f>
        <v>231432</v>
      </c>
      <c r="G585" s="82">
        <f>E585+F585</f>
        <v>7017582</v>
      </c>
      <c r="H585" s="82">
        <f>SUM(H582:H584)</f>
        <v>52986</v>
      </c>
      <c r="I585" s="82">
        <f>SUM(I582:I584)</f>
        <v>7070568</v>
      </c>
    </row>
    <row r="586" spans="2:9" ht="12.75">
      <c r="B586" s="85"/>
      <c r="C586" s="85"/>
      <c r="D586" s="105"/>
      <c r="E586" s="105"/>
      <c r="F586" s="105"/>
      <c r="G586" s="105"/>
      <c r="H586" s="105"/>
      <c r="I586" s="105"/>
    </row>
    <row r="587" spans="2:9" ht="11.25" customHeight="1">
      <c r="B587" s="85"/>
      <c r="C587" s="85"/>
      <c r="D587" s="105"/>
      <c r="E587" s="105"/>
      <c r="F587" s="105"/>
      <c r="G587" s="105"/>
      <c r="H587" s="105"/>
      <c r="I587" s="105"/>
    </row>
    <row r="588" spans="2:9" ht="8.25" customHeight="1" hidden="1">
      <c r="B588" s="85"/>
      <c r="C588" s="85"/>
      <c r="D588" s="105"/>
      <c r="E588" s="105"/>
      <c r="F588" s="105"/>
      <c r="G588" s="105"/>
      <c r="H588" s="105"/>
      <c r="I588" s="105"/>
    </row>
    <row r="589" spans="2:9" ht="16.5" customHeight="1">
      <c r="B589" s="63" t="s">
        <v>286</v>
      </c>
      <c r="C589" s="7"/>
      <c r="D589" s="165" t="s">
        <v>467</v>
      </c>
      <c r="E589" s="165" t="s">
        <v>484</v>
      </c>
      <c r="F589" s="183" t="s">
        <v>486</v>
      </c>
      <c r="G589" s="183" t="s">
        <v>489</v>
      </c>
      <c r="H589" s="183" t="s">
        <v>485</v>
      </c>
      <c r="I589" s="183" t="s">
        <v>478</v>
      </c>
    </row>
    <row r="590" spans="2:9" ht="9.75" customHeight="1" hidden="1">
      <c r="B590" s="64"/>
      <c r="C590" s="10"/>
      <c r="D590" s="166">
        <v>2016</v>
      </c>
      <c r="E590" s="166" t="s">
        <v>477</v>
      </c>
      <c r="F590" s="115" t="s">
        <v>487</v>
      </c>
      <c r="G590" s="115" t="s">
        <v>488</v>
      </c>
      <c r="H590" s="115" t="s">
        <v>477</v>
      </c>
      <c r="I590" s="115" t="s">
        <v>479</v>
      </c>
    </row>
    <row r="591" spans="2:9" ht="12.75" hidden="1">
      <c r="B591" s="63" t="s">
        <v>286</v>
      </c>
      <c r="C591" s="7"/>
      <c r="D591" s="165"/>
      <c r="E591" s="165"/>
      <c r="F591" s="165"/>
      <c r="G591" s="165"/>
      <c r="H591" s="165"/>
      <c r="I591" s="165" t="s">
        <v>468</v>
      </c>
    </row>
    <row r="592" spans="2:12" ht="12.75">
      <c r="B592" s="64"/>
      <c r="C592" s="10"/>
      <c r="D592" s="166">
        <v>2016</v>
      </c>
      <c r="E592" s="166" t="s">
        <v>477</v>
      </c>
      <c r="F592" s="115" t="s">
        <v>487</v>
      </c>
      <c r="G592" s="115" t="s">
        <v>492</v>
      </c>
      <c r="H592" s="166" t="s">
        <v>477</v>
      </c>
      <c r="I592" s="166" t="s">
        <v>479</v>
      </c>
      <c r="L592" s="188"/>
    </row>
    <row r="593" spans="2:9" ht="12.75">
      <c r="B593" s="14" t="s">
        <v>0</v>
      </c>
      <c r="C593" s="14"/>
      <c r="D593" s="92">
        <f>Hárok1!D105</f>
        <v>5885096</v>
      </c>
      <c r="E593" s="92">
        <f>Hárok1!E105</f>
        <v>5917394</v>
      </c>
      <c r="F593" s="92">
        <f>Hárok1!F105</f>
        <v>216472</v>
      </c>
      <c r="G593" s="92">
        <f>Hárok1!G105</f>
        <v>6133866</v>
      </c>
      <c r="H593" s="92">
        <f>Hárok1!H105</f>
        <v>41829</v>
      </c>
      <c r="I593" s="92">
        <f>Hárok1!I105</f>
        <v>6175695</v>
      </c>
    </row>
    <row r="594" spans="2:9" ht="12.75">
      <c r="B594" s="14" t="s">
        <v>44</v>
      </c>
      <c r="C594" s="14"/>
      <c r="D594" s="92">
        <f>Hárok1!D87</f>
        <v>35000</v>
      </c>
      <c r="E594" s="92">
        <f>Hárok1!E87</f>
        <v>35000</v>
      </c>
      <c r="F594" s="92">
        <f>Hárok1!F106</f>
        <v>0</v>
      </c>
      <c r="G594" s="92">
        <f>Hárok1!G106</f>
        <v>35000</v>
      </c>
      <c r="H594" s="92">
        <f>Hárok1!H87</f>
        <v>50000</v>
      </c>
      <c r="I594" s="92">
        <f>Hárok1!I106</f>
        <v>85000</v>
      </c>
    </row>
    <row r="595" spans="2:9" ht="12.75">
      <c r="B595" s="14" t="s">
        <v>56</v>
      </c>
      <c r="C595" s="14"/>
      <c r="D595" s="92">
        <f>Hárok1!D93</f>
        <v>710000</v>
      </c>
      <c r="E595" s="92">
        <f>Hárok1!E93</f>
        <v>1078862</v>
      </c>
      <c r="F595" s="92">
        <f>Hárok1!F107</f>
        <v>0</v>
      </c>
      <c r="G595" s="92">
        <f>Hárok1!G107</f>
        <v>1078862</v>
      </c>
      <c r="H595" s="92">
        <f>Hárok1!H93</f>
        <v>0</v>
      </c>
      <c r="I595" s="92">
        <f>Hárok1!I107</f>
        <v>1078862</v>
      </c>
    </row>
    <row r="596" spans="2:9" ht="12.75">
      <c r="B596" s="14" t="s">
        <v>57</v>
      </c>
      <c r="C596" s="14"/>
      <c r="D596" s="92">
        <f>Hárok1!D108</f>
        <v>181700</v>
      </c>
      <c r="E596" s="92">
        <f>Hárok1!E108</f>
        <v>181700</v>
      </c>
      <c r="F596" s="92">
        <f>Hárok1!F108</f>
        <v>0</v>
      </c>
      <c r="G596" s="92">
        <f>Hárok1!G108</f>
        <v>181700</v>
      </c>
      <c r="H596" s="92">
        <f>Hárok1!H108</f>
        <v>0</v>
      </c>
      <c r="I596" s="92">
        <f>Hárok1!I108</f>
        <v>181700</v>
      </c>
    </row>
    <row r="597" spans="2:9" ht="12.75">
      <c r="B597" s="17" t="s">
        <v>58</v>
      </c>
      <c r="C597" s="17"/>
      <c r="D597" s="103">
        <f aca="true" t="shared" si="21" ref="D597:I597">SUM(D593:D596)</f>
        <v>6811796</v>
      </c>
      <c r="E597" s="103">
        <f t="shared" si="21"/>
        <v>7212956</v>
      </c>
      <c r="F597" s="103">
        <f t="shared" si="21"/>
        <v>216472</v>
      </c>
      <c r="G597" s="103">
        <f t="shared" si="21"/>
        <v>7429428</v>
      </c>
      <c r="H597" s="103">
        <f t="shared" si="21"/>
        <v>91829</v>
      </c>
      <c r="I597" s="103">
        <f t="shared" si="21"/>
        <v>7521257</v>
      </c>
    </row>
    <row r="598" spans="2:9" ht="15.75">
      <c r="B598" s="65" t="s">
        <v>290</v>
      </c>
      <c r="C598" s="65"/>
      <c r="D598" s="103">
        <f aca="true" t="shared" si="22" ref="D598:I598">D597-D585</f>
        <v>148068</v>
      </c>
      <c r="E598" s="103">
        <f t="shared" si="22"/>
        <v>426806</v>
      </c>
      <c r="F598" s="103">
        <f t="shared" si="22"/>
        <v>-14960</v>
      </c>
      <c r="G598" s="103">
        <f t="shared" si="22"/>
        <v>411846</v>
      </c>
      <c r="H598" s="103">
        <f t="shared" si="22"/>
        <v>38843</v>
      </c>
      <c r="I598" s="103">
        <f t="shared" si="22"/>
        <v>450689</v>
      </c>
    </row>
    <row r="599" ht="13.5" thickBot="1"/>
    <row r="600" spans="2:9" ht="12.75">
      <c r="B600" s="66" t="s">
        <v>286</v>
      </c>
      <c r="C600" s="67"/>
      <c r="D600" s="165" t="s">
        <v>467</v>
      </c>
      <c r="E600" s="183" t="s">
        <v>484</v>
      </c>
      <c r="F600" s="183" t="s">
        <v>486</v>
      </c>
      <c r="G600" s="183" t="s">
        <v>489</v>
      </c>
      <c r="H600" s="183" t="s">
        <v>485</v>
      </c>
      <c r="I600" s="183" t="s">
        <v>478</v>
      </c>
    </row>
    <row r="601" spans="2:9" ht="13.5" thickBot="1">
      <c r="B601" s="68" t="s">
        <v>291</v>
      </c>
      <c r="C601" s="69"/>
      <c r="D601" s="166">
        <v>2016</v>
      </c>
      <c r="E601" s="115" t="s">
        <v>477</v>
      </c>
      <c r="F601" s="115" t="s">
        <v>487</v>
      </c>
      <c r="G601" s="115" t="s">
        <v>492</v>
      </c>
      <c r="H601" s="115" t="s">
        <v>477</v>
      </c>
      <c r="I601" s="115" t="s">
        <v>479</v>
      </c>
    </row>
    <row r="602" spans="2:9" ht="12.75">
      <c r="B602" s="70" t="s">
        <v>292</v>
      </c>
      <c r="C602" s="70"/>
      <c r="D602" s="143">
        <f>Hárok1!D105</f>
        <v>5885096</v>
      </c>
      <c r="E602" s="143">
        <f>Hárok1!E105</f>
        <v>5917394</v>
      </c>
      <c r="F602" s="143">
        <f>Hárok1!F105</f>
        <v>216472</v>
      </c>
      <c r="G602" s="143">
        <f>E602+F602</f>
        <v>6133866</v>
      </c>
      <c r="H602" s="143">
        <f>Hárok1!H105</f>
        <v>41829</v>
      </c>
      <c r="I602" s="143">
        <f>Hárok1!I105</f>
        <v>6175695</v>
      </c>
    </row>
    <row r="603" spans="2:9" ht="12.75">
      <c r="B603" s="70" t="s">
        <v>293</v>
      </c>
      <c r="C603" s="70"/>
      <c r="D603" s="121">
        <f>Hárok1!D108</f>
        <v>181700</v>
      </c>
      <c r="E603" s="121">
        <f>Hárok1!E108</f>
        <v>181700</v>
      </c>
      <c r="F603" s="121">
        <f>Hárok1!F108</f>
        <v>0</v>
      </c>
      <c r="G603" s="143">
        <f>E603+F603</f>
        <v>181700</v>
      </c>
      <c r="H603" s="121">
        <f>Hárok1!H108</f>
        <v>0</v>
      </c>
      <c r="I603" s="121">
        <f>Hárok1!I108</f>
        <v>181700</v>
      </c>
    </row>
    <row r="604" spans="2:11" ht="12.75">
      <c r="B604" s="71" t="s">
        <v>294</v>
      </c>
      <c r="C604" s="71"/>
      <c r="D604" s="123">
        <f>SUM(D602:D603)</f>
        <v>6066796</v>
      </c>
      <c r="E604" s="123">
        <f>SUM(E602:E603)</f>
        <v>6099094</v>
      </c>
      <c r="F604" s="123">
        <f>SUM(F602:F603)</f>
        <v>216472</v>
      </c>
      <c r="G604" s="123">
        <f>E604+F604</f>
        <v>6315566</v>
      </c>
      <c r="H604" s="123">
        <f>SUM(H602:H603)</f>
        <v>41829</v>
      </c>
      <c r="I604" s="123">
        <f>SUM(I602:I603)</f>
        <v>6357395</v>
      </c>
      <c r="K604" s="188"/>
    </row>
    <row r="605" spans="2:11" ht="12.75">
      <c r="B605" s="70" t="s">
        <v>295</v>
      </c>
      <c r="C605" s="70"/>
      <c r="D605" s="121">
        <f>D493</f>
        <v>5593544</v>
      </c>
      <c r="E605" s="121">
        <f>E493</f>
        <v>5684240</v>
      </c>
      <c r="F605" s="121">
        <f>Hárok2!F582</f>
        <v>231432</v>
      </c>
      <c r="G605" s="121">
        <f>G493</f>
        <v>5915672</v>
      </c>
      <c r="H605" s="121">
        <f>H493</f>
        <v>58986</v>
      </c>
      <c r="I605" s="121">
        <f>I582</f>
        <v>5974658</v>
      </c>
      <c r="K605" s="188"/>
    </row>
    <row r="606" spans="2:9" ht="12.75">
      <c r="B606" s="71" t="s">
        <v>296</v>
      </c>
      <c r="C606" s="71"/>
      <c r="D606" s="123">
        <f aca="true" t="shared" si="23" ref="D606:I606">D604-D605</f>
        <v>473252</v>
      </c>
      <c r="E606" s="123">
        <f t="shared" si="23"/>
        <v>414854</v>
      </c>
      <c r="F606" s="123">
        <f t="shared" si="23"/>
        <v>-14960</v>
      </c>
      <c r="G606" s="123">
        <f t="shared" si="23"/>
        <v>399894</v>
      </c>
      <c r="H606" s="123">
        <f t="shared" si="23"/>
        <v>-17157</v>
      </c>
      <c r="I606" s="123">
        <f t="shared" si="23"/>
        <v>382737</v>
      </c>
    </row>
    <row r="607" spans="2:3" ht="13.5" thickBot="1">
      <c r="B607" s="72"/>
      <c r="C607" s="72"/>
    </row>
    <row r="608" spans="2:9" ht="12.75">
      <c r="B608" s="66" t="s">
        <v>286</v>
      </c>
      <c r="C608" s="67"/>
      <c r="D608" s="165" t="s">
        <v>467</v>
      </c>
      <c r="E608" s="183" t="s">
        <v>484</v>
      </c>
      <c r="F608" s="183" t="s">
        <v>486</v>
      </c>
      <c r="G608" s="183" t="s">
        <v>489</v>
      </c>
      <c r="H608" s="183" t="s">
        <v>485</v>
      </c>
      <c r="I608" s="183" t="s">
        <v>478</v>
      </c>
    </row>
    <row r="609" spans="2:9" ht="13.5" thickBot="1">
      <c r="B609" s="68" t="s">
        <v>297</v>
      </c>
      <c r="C609" s="69"/>
      <c r="D609" s="166">
        <v>2016</v>
      </c>
      <c r="E609" s="115" t="s">
        <v>477</v>
      </c>
      <c r="F609" s="115" t="s">
        <v>487</v>
      </c>
      <c r="G609" s="115" t="s">
        <v>492</v>
      </c>
      <c r="H609" s="115" t="s">
        <v>477</v>
      </c>
      <c r="I609" s="115" t="s">
        <v>479</v>
      </c>
    </row>
    <row r="610" spans="2:11" ht="12.75">
      <c r="B610" s="73" t="s">
        <v>298</v>
      </c>
      <c r="C610" s="73"/>
      <c r="D610" s="143">
        <f>Hárok1!D106</f>
        <v>35000</v>
      </c>
      <c r="E610" s="143">
        <f>Hárok1!E106</f>
        <v>35000</v>
      </c>
      <c r="F610" s="143">
        <f>Hárok1!F106</f>
        <v>0</v>
      </c>
      <c r="G610" s="143">
        <f>Hárok1!G106</f>
        <v>35000</v>
      </c>
      <c r="H610" s="143">
        <f>Hárok1!H106</f>
        <v>50000</v>
      </c>
      <c r="I610" s="143">
        <f>Hárok1!I106</f>
        <v>85000</v>
      </c>
      <c r="K610" s="188"/>
    </row>
    <row r="611" spans="2:9" ht="12.75">
      <c r="B611" s="70" t="s">
        <v>299</v>
      </c>
      <c r="C611" s="70"/>
      <c r="D611" s="121">
        <f>D583</f>
        <v>874000</v>
      </c>
      <c r="E611" s="121">
        <f>E583</f>
        <v>1021000</v>
      </c>
      <c r="F611" s="121">
        <f>F583</f>
        <v>0</v>
      </c>
      <c r="G611" s="121">
        <f>G568</f>
        <v>1021000</v>
      </c>
      <c r="H611" s="121">
        <f>H583</f>
        <v>-6000</v>
      </c>
      <c r="I611" s="121">
        <f>I583</f>
        <v>1015000</v>
      </c>
    </row>
    <row r="612" spans="2:9" ht="12.75">
      <c r="B612" s="71" t="s">
        <v>300</v>
      </c>
      <c r="C612" s="71"/>
      <c r="D612" s="123">
        <f aca="true" t="shared" si="24" ref="D612:I612">D610-D611</f>
        <v>-839000</v>
      </c>
      <c r="E612" s="123">
        <f t="shared" si="24"/>
        <v>-986000</v>
      </c>
      <c r="F612" s="123">
        <f t="shared" si="24"/>
        <v>0</v>
      </c>
      <c r="G612" s="123">
        <f t="shared" si="24"/>
        <v>-986000</v>
      </c>
      <c r="H612" s="123">
        <f t="shared" si="24"/>
        <v>56000</v>
      </c>
      <c r="I612" s="123">
        <f t="shared" si="24"/>
        <v>-930000</v>
      </c>
    </row>
    <row r="613" ht="13.5" thickBot="1"/>
    <row r="614" spans="2:9" ht="12.75">
      <c r="B614" s="66" t="s">
        <v>286</v>
      </c>
      <c r="C614" s="67"/>
      <c r="D614" s="165" t="s">
        <v>467</v>
      </c>
      <c r="E614" s="183" t="s">
        <v>484</v>
      </c>
      <c r="F614" s="183" t="s">
        <v>486</v>
      </c>
      <c r="G614" s="183" t="s">
        <v>489</v>
      </c>
      <c r="H614" s="183" t="s">
        <v>485</v>
      </c>
      <c r="I614" s="183" t="s">
        <v>478</v>
      </c>
    </row>
    <row r="615" spans="2:9" ht="13.5" thickBot="1">
      <c r="B615" s="68" t="s">
        <v>301</v>
      </c>
      <c r="C615" s="69"/>
      <c r="D615" s="166">
        <v>2016</v>
      </c>
      <c r="E615" s="115" t="s">
        <v>477</v>
      </c>
      <c r="F615" s="115" t="s">
        <v>487</v>
      </c>
      <c r="G615" s="115" t="s">
        <v>492</v>
      </c>
      <c r="H615" s="115" t="s">
        <v>477</v>
      </c>
      <c r="I615" s="115" t="s">
        <v>479</v>
      </c>
    </row>
    <row r="616" spans="2:9" ht="12.75">
      <c r="B616" s="74" t="s">
        <v>302</v>
      </c>
      <c r="C616" s="35"/>
      <c r="D616" s="143">
        <f>Hárok1!D107</f>
        <v>710000</v>
      </c>
      <c r="E616" s="143">
        <f>Hárok1!E107</f>
        <v>1078862</v>
      </c>
      <c r="F616" s="143">
        <f>Hárok1!F93</f>
        <v>0</v>
      </c>
      <c r="G616" s="143">
        <f>Hárok1!G93</f>
        <v>1078862</v>
      </c>
      <c r="H616" s="143">
        <f>Hárok1!H107</f>
        <v>0</v>
      </c>
      <c r="I616" s="143">
        <f>Hárok1!I107</f>
        <v>1078862</v>
      </c>
    </row>
    <row r="617" spans="2:9" ht="12.75">
      <c r="B617" s="74" t="s">
        <v>303</v>
      </c>
      <c r="C617" s="35"/>
      <c r="D617" s="134">
        <f>D578</f>
        <v>196184</v>
      </c>
      <c r="E617" s="134">
        <f>E578</f>
        <v>80910</v>
      </c>
      <c r="F617" s="134">
        <f>F578</f>
        <v>0</v>
      </c>
      <c r="G617" s="134">
        <f>G578</f>
        <v>80910</v>
      </c>
      <c r="H617" s="134">
        <f>H578</f>
        <v>0</v>
      </c>
      <c r="I617" s="134">
        <f>I584</f>
        <v>80910</v>
      </c>
    </row>
    <row r="618" spans="2:9" ht="12.75">
      <c r="B618" s="62" t="s">
        <v>304</v>
      </c>
      <c r="C618" s="44"/>
      <c r="D618" s="168">
        <f aca="true" t="shared" si="25" ref="D618:I618">D616-D617</f>
        <v>513816</v>
      </c>
      <c r="E618" s="168">
        <f t="shared" si="25"/>
        <v>997952</v>
      </c>
      <c r="F618" s="168">
        <f t="shared" si="25"/>
        <v>0</v>
      </c>
      <c r="G618" s="168">
        <f t="shared" si="25"/>
        <v>997952</v>
      </c>
      <c r="H618" s="168">
        <f t="shared" si="25"/>
        <v>0</v>
      </c>
      <c r="I618" s="168">
        <f t="shared" si="25"/>
        <v>997952</v>
      </c>
    </row>
    <row r="619" spans="2:11" ht="12.75">
      <c r="B619" s="62" t="s">
        <v>491</v>
      </c>
      <c r="C619" s="44"/>
      <c r="D619" s="177">
        <f>D606+D612+D618</f>
        <v>148068</v>
      </c>
      <c r="E619" s="177">
        <f>E606+E612+E618</f>
        <v>426806</v>
      </c>
      <c r="F619" s="177">
        <f>F606+F612+F618</f>
        <v>-14960</v>
      </c>
      <c r="G619" s="177">
        <f>G597-G605-G611-G617</f>
        <v>411846</v>
      </c>
      <c r="H619" s="177">
        <f>H606+H612+H618</f>
        <v>38843</v>
      </c>
      <c r="I619" s="177">
        <f>I606+I612+I618</f>
        <v>450689</v>
      </c>
      <c r="K619" s="188"/>
    </row>
    <row r="620" spans="2:11" ht="12.75">
      <c r="B620" s="94" t="s">
        <v>463</v>
      </c>
      <c r="K620" s="188"/>
    </row>
    <row r="624" spans="5:12" ht="12.75">
      <c r="E624" s="189"/>
      <c r="K624" s="188"/>
      <c r="L624" s="188"/>
    </row>
    <row r="625" ht="12.75">
      <c r="C625" s="94"/>
    </row>
    <row r="630" spans="1:9" ht="12.75">
      <c r="A630" s="105"/>
      <c r="B630" s="105"/>
      <c r="C630" s="180"/>
      <c r="D630" s="105"/>
      <c r="E630" s="105"/>
      <c r="F630" s="105"/>
      <c r="G630" s="105"/>
      <c r="H630" s="105"/>
      <c r="I630" s="105"/>
    </row>
    <row r="631" spans="1:9" ht="12.75">
      <c r="A631" s="105"/>
      <c r="B631" s="181"/>
      <c r="C631" s="181"/>
      <c r="D631" s="178"/>
      <c r="E631" s="178"/>
      <c r="F631" s="178"/>
      <c r="G631" s="178"/>
      <c r="H631" s="178"/>
      <c r="I631" s="178"/>
    </row>
    <row r="632" spans="1:9" ht="12.75">
      <c r="A632" s="105"/>
      <c r="B632" s="181"/>
      <c r="C632" s="181"/>
      <c r="D632" s="178"/>
      <c r="E632" s="178"/>
      <c r="F632" s="178"/>
      <c r="G632" s="178"/>
      <c r="H632" s="178"/>
      <c r="I632" s="178"/>
    </row>
    <row r="633" spans="1:9" ht="12.75">
      <c r="A633" s="85"/>
      <c r="B633" s="85"/>
      <c r="C633" s="85"/>
      <c r="D633" s="106"/>
      <c r="E633" s="106"/>
      <c r="F633" s="106"/>
      <c r="G633" s="106"/>
      <c r="H633" s="106"/>
      <c r="I633" s="106"/>
    </row>
    <row r="634" spans="1:15" ht="12.75">
      <c r="A634" s="95"/>
      <c r="B634" s="95"/>
      <c r="C634" s="95"/>
      <c r="D634" s="147"/>
      <c r="E634" s="147"/>
      <c r="F634" s="147"/>
      <c r="G634" s="147"/>
      <c r="H634" s="147"/>
      <c r="I634" s="147"/>
      <c r="O634" s="188"/>
    </row>
    <row r="635" spans="1:9" ht="12.75">
      <c r="A635" s="157"/>
      <c r="B635" s="157"/>
      <c r="C635" s="157"/>
      <c r="D635" s="147"/>
      <c r="E635" s="147"/>
      <c r="F635" s="147"/>
      <c r="G635" s="147"/>
      <c r="H635" s="147"/>
      <c r="I635" s="147"/>
    </row>
    <row r="636" spans="1:9" ht="12.75">
      <c r="A636" s="105"/>
      <c r="B636" s="105"/>
      <c r="C636" s="157"/>
      <c r="D636" s="179"/>
      <c r="E636" s="179"/>
      <c r="F636" s="179"/>
      <c r="G636" s="179"/>
      <c r="H636" s="179"/>
      <c r="I636" s="179"/>
    </row>
    <row r="637" spans="1:9" ht="12.75">
      <c r="A637" s="105"/>
      <c r="B637" s="157"/>
      <c r="C637" s="157"/>
      <c r="D637" s="147"/>
      <c r="E637" s="147"/>
      <c r="F637" s="147"/>
      <c r="G637" s="147"/>
      <c r="H637" s="147"/>
      <c r="I637" s="147"/>
    </row>
    <row r="638" spans="1:9" ht="12.75">
      <c r="A638" s="105"/>
      <c r="B638" s="105"/>
      <c r="C638" s="157"/>
      <c r="D638" s="105"/>
      <c r="E638" s="105"/>
      <c r="F638" s="105"/>
      <c r="G638" s="105"/>
      <c r="H638" s="105"/>
      <c r="I638" s="105"/>
    </row>
    <row r="641" ht="12.75">
      <c r="C641" s="144"/>
    </row>
    <row r="642" ht="12.75">
      <c r="C642" s="144"/>
    </row>
    <row r="643" ht="12.75">
      <c r="C643" s="144"/>
    </row>
    <row r="644" ht="12.75">
      <c r="C644" s="144"/>
    </row>
    <row r="645" ht="12.75">
      <c r="C645" s="144"/>
    </row>
    <row r="646" spans="3:238" ht="12.75">
      <c r="C646" s="144"/>
      <c r="ID646">
        <f>SUM(A646:IC646)</f>
        <v>0</v>
      </c>
    </row>
  </sheetData>
  <sheetProtection/>
  <printOptions/>
  <pageMargins left="0.1968503937007874" right="0.15748031496062992" top="0.5905511811023623" bottom="0.5905511811023623" header="0.5118110236220472" footer="0.5118110236220472"/>
  <pageSetup fitToHeight="0" fitToWidth="0" horizontalDpi="600" verticalDpi="600" orientation="landscape" paperSize="9" r:id="rId3"/>
  <headerFooter>
    <oddFooter>&amp;R&amp;P</oddFooter>
  </headerFooter>
  <ignoredErrors>
    <ignoredError sqref="G352:G387 G392:G425 H352:H385 G330:G345 G327:G329 G303:G326 H392:H425 G430:G466 H430:H466 H303:H346 G222:G261 G273:G287 G473:G494 G500:G555 G561:G568 G578:G585 G604:G619" formula="1"/>
    <ignoredError sqref="H26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6.00390625" style="0" customWidth="1"/>
    <col min="3" max="3" width="13.57421875" style="0" customWidth="1"/>
    <col min="4" max="4" width="32.7109375" style="0" customWidth="1"/>
    <col min="5" max="5" width="12.28125" style="0" customWidth="1"/>
    <col min="6" max="6" width="13.28125" style="0" customWidth="1"/>
    <col min="7" max="7" width="15.00390625" style="0" hidden="1" customWidth="1"/>
    <col min="8" max="8" width="14.421875" style="0" customWidth="1"/>
    <col min="9" max="9" width="16.421875" style="0" customWidth="1"/>
    <col min="10" max="10" width="15.140625" style="0" customWidth="1"/>
  </cols>
  <sheetData>
    <row r="2" spans="1:10" ht="12.75">
      <c r="A2" s="83" t="s">
        <v>493</v>
      </c>
      <c r="B2" s="83" t="s">
        <v>498</v>
      </c>
      <c r="C2" s="17" t="s">
        <v>495</v>
      </c>
      <c r="D2" s="17" t="s">
        <v>494</v>
      </c>
      <c r="E2" s="83" t="s">
        <v>466</v>
      </c>
      <c r="F2" s="83" t="s">
        <v>484</v>
      </c>
      <c r="G2" s="83" t="s">
        <v>490</v>
      </c>
      <c r="H2" s="83" t="s">
        <v>489</v>
      </c>
      <c r="I2" s="83" t="s">
        <v>485</v>
      </c>
      <c r="J2" s="83" t="s">
        <v>478</v>
      </c>
    </row>
    <row r="3" spans="1:10" ht="12.75">
      <c r="A3" s="17"/>
      <c r="B3" s="196"/>
      <c r="C3" s="17" t="s">
        <v>0</v>
      </c>
      <c r="D3" s="17"/>
      <c r="E3" s="196">
        <v>2016</v>
      </c>
      <c r="F3" s="196" t="s">
        <v>477</v>
      </c>
      <c r="G3" s="196" t="s">
        <v>487</v>
      </c>
      <c r="H3" s="196" t="s">
        <v>492</v>
      </c>
      <c r="I3" s="196" t="s">
        <v>477</v>
      </c>
      <c r="J3" s="196" t="s">
        <v>479</v>
      </c>
    </row>
    <row r="4" spans="1:10" ht="12.75">
      <c r="A4" s="12">
        <v>41</v>
      </c>
      <c r="B4" s="197"/>
      <c r="C4" s="49">
        <v>111003</v>
      </c>
      <c r="D4" s="49" t="s">
        <v>3</v>
      </c>
      <c r="E4" s="121">
        <v>3181000</v>
      </c>
      <c r="F4" s="121">
        <v>3181000</v>
      </c>
      <c r="G4" s="133">
        <v>0</v>
      </c>
      <c r="H4" s="121">
        <f>F4+G4</f>
        <v>3181000</v>
      </c>
      <c r="I4" s="121">
        <v>26692</v>
      </c>
      <c r="J4" s="121">
        <f>H4+I4</f>
        <v>3207692</v>
      </c>
    </row>
    <row r="5" spans="1:10" ht="12.75">
      <c r="A5" s="13">
        <v>41</v>
      </c>
      <c r="B5" s="197"/>
      <c r="C5" s="13">
        <v>133012</v>
      </c>
      <c r="D5" s="13" t="s">
        <v>11</v>
      </c>
      <c r="E5" s="121">
        <v>16000</v>
      </c>
      <c r="F5" s="121">
        <v>16000</v>
      </c>
      <c r="G5" s="133"/>
      <c r="H5" s="121">
        <f>F5+G5</f>
        <v>16000</v>
      </c>
      <c r="I5" s="121">
        <v>35000</v>
      </c>
      <c r="J5" s="121">
        <f>H5+I5</f>
        <v>51000</v>
      </c>
    </row>
    <row r="6" spans="1:10" ht="12.75">
      <c r="A6" s="13">
        <v>41</v>
      </c>
      <c r="B6" s="197"/>
      <c r="C6" s="13">
        <v>223</v>
      </c>
      <c r="D6" s="13" t="s">
        <v>448</v>
      </c>
      <c r="E6" s="121">
        <f>4500+27900+41000</f>
        <v>73400</v>
      </c>
      <c r="F6" s="121">
        <f>4500+27900+41000</f>
        <v>73400</v>
      </c>
      <c r="G6" s="133"/>
      <c r="H6" s="121">
        <f>F6+G6</f>
        <v>73400</v>
      </c>
      <c r="I6" s="121">
        <v>-23400</v>
      </c>
      <c r="J6" s="121">
        <f>H6+I6</f>
        <v>50000</v>
      </c>
    </row>
    <row r="7" spans="1:10" ht="12.75">
      <c r="A7" s="13">
        <v>72</v>
      </c>
      <c r="B7" s="197"/>
      <c r="C7" s="13">
        <v>311</v>
      </c>
      <c r="D7" s="13" t="s">
        <v>34</v>
      </c>
      <c r="E7" s="91"/>
      <c r="F7" s="91"/>
      <c r="G7" s="192"/>
      <c r="H7" s="91">
        <f>F7+G7</f>
        <v>0</v>
      </c>
      <c r="I7" s="91">
        <v>3141</v>
      </c>
      <c r="J7" s="91">
        <f>H7+I7</f>
        <v>3141</v>
      </c>
    </row>
    <row r="8" spans="1:10" ht="12.75">
      <c r="A8" s="13">
        <v>111</v>
      </c>
      <c r="B8" s="197"/>
      <c r="C8" s="13">
        <v>312012</v>
      </c>
      <c r="D8" s="13" t="s">
        <v>496</v>
      </c>
      <c r="E8" s="91">
        <v>0</v>
      </c>
      <c r="F8" s="91">
        <v>4298</v>
      </c>
      <c r="G8" s="192"/>
      <c r="H8" s="91">
        <f>F8+G8</f>
        <v>4298</v>
      </c>
      <c r="I8" s="91">
        <v>396</v>
      </c>
      <c r="J8" s="91">
        <f>H8+I8</f>
        <v>4694</v>
      </c>
    </row>
    <row r="9" spans="1:10" ht="12.75">
      <c r="A9" s="16"/>
      <c r="B9" s="83"/>
      <c r="C9" s="17" t="s">
        <v>44</v>
      </c>
      <c r="D9" s="17"/>
      <c r="E9" s="83"/>
      <c r="F9" s="83"/>
      <c r="G9" s="83"/>
      <c r="H9" s="83"/>
      <c r="I9" s="83"/>
      <c r="J9" s="83"/>
    </row>
    <row r="10" spans="1:10" ht="12.75">
      <c r="A10" s="13">
        <v>71</v>
      </c>
      <c r="B10" s="197"/>
      <c r="C10" s="15">
        <v>321</v>
      </c>
      <c r="D10" s="13" t="s">
        <v>480</v>
      </c>
      <c r="E10" s="121">
        <v>0</v>
      </c>
      <c r="F10" s="121">
        <v>0</v>
      </c>
      <c r="G10" s="133">
        <v>0</v>
      </c>
      <c r="H10" s="121">
        <f>F10+G10</f>
        <v>0</v>
      </c>
      <c r="I10" s="121">
        <v>50000</v>
      </c>
      <c r="J10" s="121">
        <f>H10+I10</f>
        <v>50000</v>
      </c>
    </row>
    <row r="11" spans="1:10" ht="12.75">
      <c r="A11" s="16"/>
      <c r="B11" s="83"/>
      <c r="C11" s="17" t="s">
        <v>497</v>
      </c>
      <c r="D11" s="17"/>
      <c r="E11" s="83"/>
      <c r="F11" s="83"/>
      <c r="G11" s="83"/>
      <c r="H11" s="83"/>
      <c r="I11" s="83"/>
      <c r="J11" s="83"/>
    </row>
    <row r="12" spans="1:10" ht="12.75">
      <c r="A12" s="17"/>
      <c r="B12" s="83"/>
      <c r="C12" s="17" t="s">
        <v>134</v>
      </c>
      <c r="D12" s="17" t="s">
        <v>135</v>
      </c>
      <c r="E12" s="81"/>
      <c r="F12" s="81"/>
      <c r="G12" s="83"/>
      <c r="H12" s="81"/>
      <c r="I12" s="81"/>
      <c r="J12" s="81"/>
    </row>
    <row r="13" spans="1:10" ht="12.75">
      <c r="A13" s="13">
        <v>111</v>
      </c>
      <c r="B13" s="198">
        <v>42463</v>
      </c>
      <c r="C13" s="13" t="s">
        <v>406</v>
      </c>
      <c r="D13" s="13" t="s">
        <v>407</v>
      </c>
      <c r="E13" s="121">
        <v>0</v>
      </c>
      <c r="F13" s="121">
        <v>0</v>
      </c>
      <c r="G13" s="133"/>
      <c r="H13" s="121">
        <f>F13+G13</f>
        <v>0</v>
      </c>
      <c r="I13" s="121">
        <v>127</v>
      </c>
      <c r="J13" s="121">
        <f aca="true" t="shared" si="0" ref="J13:J26">H13+I13</f>
        <v>127</v>
      </c>
    </row>
    <row r="14" spans="1:10" ht="12.75">
      <c r="A14" s="13">
        <v>111</v>
      </c>
      <c r="B14" s="198">
        <v>42463</v>
      </c>
      <c r="C14" s="13">
        <v>637004</v>
      </c>
      <c r="D14" s="13" t="s">
        <v>138</v>
      </c>
      <c r="E14" s="121">
        <v>0</v>
      </c>
      <c r="F14" s="121">
        <v>1598</v>
      </c>
      <c r="G14" s="133"/>
      <c r="H14" s="121">
        <f>F14+G14</f>
        <v>1598</v>
      </c>
      <c r="I14" s="121">
        <v>161</v>
      </c>
      <c r="J14" s="121">
        <f t="shared" si="0"/>
        <v>1759</v>
      </c>
    </row>
    <row r="15" spans="1:10" ht="12.75">
      <c r="A15" s="13">
        <v>111</v>
      </c>
      <c r="B15" s="198">
        <v>42463</v>
      </c>
      <c r="C15" s="13">
        <v>637027</v>
      </c>
      <c r="D15" s="13" t="s">
        <v>373</v>
      </c>
      <c r="E15" s="121">
        <v>0</v>
      </c>
      <c r="F15" s="121">
        <v>2700</v>
      </c>
      <c r="G15" s="133"/>
      <c r="H15" s="121">
        <f>F15+G15</f>
        <v>2700</v>
      </c>
      <c r="I15" s="121">
        <v>108</v>
      </c>
      <c r="J15" s="121">
        <f t="shared" si="0"/>
        <v>2808</v>
      </c>
    </row>
    <row r="16" spans="1:10" ht="12.75">
      <c r="A16" s="17">
        <v>41</v>
      </c>
      <c r="B16" s="83"/>
      <c r="C16" s="17" t="s">
        <v>188</v>
      </c>
      <c r="D16" s="17" t="s">
        <v>189</v>
      </c>
      <c r="E16" s="81"/>
      <c r="F16" s="81"/>
      <c r="G16" s="83"/>
      <c r="H16" s="81"/>
      <c r="I16" s="81"/>
      <c r="J16" s="81"/>
    </row>
    <row r="17" spans="1:10" ht="12.75">
      <c r="A17" s="13">
        <v>41</v>
      </c>
      <c r="B17" s="198">
        <v>42376</v>
      </c>
      <c r="C17" s="13">
        <v>635006</v>
      </c>
      <c r="D17" s="13" t="s">
        <v>502</v>
      </c>
      <c r="E17" s="121">
        <v>35000</v>
      </c>
      <c r="F17" s="121">
        <v>25000</v>
      </c>
      <c r="G17" s="133"/>
      <c r="H17" s="121">
        <f>F17+G17</f>
        <v>25000</v>
      </c>
      <c r="I17" s="121">
        <v>6000</v>
      </c>
      <c r="J17" s="121">
        <f t="shared" si="0"/>
        <v>31000</v>
      </c>
    </row>
    <row r="18" spans="1:10" ht="12.75">
      <c r="A18" s="102"/>
      <c r="B18" s="83"/>
      <c r="C18" s="102" t="s">
        <v>343</v>
      </c>
      <c r="D18" s="102" t="s">
        <v>501</v>
      </c>
      <c r="E18" s="81"/>
      <c r="F18" s="81"/>
      <c r="G18" s="83"/>
      <c r="H18" s="81"/>
      <c r="I18" s="81"/>
      <c r="J18" s="81"/>
    </row>
    <row r="19" spans="1:10" ht="12.75">
      <c r="A19" s="13"/>
      <c r="B19" s="198">
        <v>42593</v>
      </c>
      <c r="C19" s="13">
        <v>633006</v>
      </c>
      <c r="D19" s="13" t="s">
        <v>483</v>
      </c>
      <c r="E19" s="121"/>
      <c r="F19" s="121"/>
      <c r="G19" s="133"/>
      <c r="H19" s="121">
        <f>F19+G19</f>
        <v>0</v>
      </c>
      <c r="I19" s="121">
        <v>19000</v>
      </c>
      <c r="J19" s="121">
        <f t="shared" si="0"/>
        <v>19000</v>
      </c>
    </row>
    <row r="20" spans="1:10" ht="12.75">
      <c r="A20" s="12"/>
      <c r="B20" s="198">
        <v>42593</v>
      </c>
      <c r="C20" s="49">
        <v>644004</v>
      </c>
      <c r="D20" s="13" t="s">
        <v>499</v>
      </c>
      <c r="E20" s="121">
        <v>19000</v>
      </c>
      <c r="F20" s="121">
        <v>19000</v>
      </c>
      <c r="G20" s="133"/>
      <c r="H20" s="121">
        <f>F20+G20</f>
        <v>19000</v>
      </c>
      <c r="I20" s="121">
        <v>-19000</v>
      </c>
      <c r="J20" s="121">
        <f t="shared" si="0"/>
        <v>0</v>
      </c>
    </row>
    <row r="21" spans="1:10" ht="12.75">
      <c r="A21" s="17"/>
      <c r="B21" s="83"/>
      <c r="C21" s="17" t="s">
        <v>233</v>
      </c>
      <c r="D21" s="17" t="s">
        <v>500</v>
      </c>
      <c r="E21" s="81"/>
      <c r="F21" s="81"/>
      <c r="G21" s="83"/>
      <c r="H21" s="81"/>
      <c r="I21" s="81"/>
      <c r="J21" s="81"/>
    </row>
    <row r="22" spans="1:10" ht="12.75">
      <c r="A22" s="13">
        <v>41</v>
      </c>
      <c r="B22" s="198">
        <v>42409</v>
      </c>
      <c r="C22" s="13">
        <v>641001</v>
      </c>
      <c r="D22" s="13" t="s">
        <v>385</v>
      </c>
      <c r="E22" s="121">
        <v>135000</v>
      </c>
      <c r="F22" s="121">
        <v>135000</v>
      </c>
      <c r="G22" s="133"/>
      <c r="H22" s="121">
        <f>F22+G22</f>
        <v>135000</v>
      </c>
      <c r="I22" s="121">
        <v>35000</v>
      </c>
      <c r="J22" s="121">
        <f t="shared" si="0"/>
        <v>170000</v>
      </c>
    </row>
    <row r="23" spans="1:10" ht="12.75">
      <c r="A23" s="48"/>
      <c r="B23" s="83"/>
      <c r="C23" s="17" t="s">
        <v>431</v>
      </c>
      <c r="D23" s="17" t="s">
        <v>422</v>
      </c>
      <c r="E23" s="81"/>
      <c r="F23" s="81"/>
      <c r="G23" s="83"/>
      <c r="H23" s="81"/>
      <c r="I23" s="81"/>
      <c r="J23" s="83"/>
    </row>
    <row r="24" spans="1:10" ht="12.75">
      <c r="A24" s="53">
        <v>41</v>
      </c>
      <c r="B24" s="198">
        <v>42383</v>
      </c>
      <c r="C24" s="14">
        <v>641006</v>
      </c>
      <c r="D24" s="14" t="s">
        <v>399</v>
      </c>
      <c r="E24" s="121">
        <v>1500</v>
      </c>
      <c r="F24" s="121">
        <v>1500</v>
      </c>
      <c r="G24" s="133"/>
      <c r="H24" s="121">
        <f>F24+G24</f>
        <v>1500</v>
      </c>
      <c r="I24" s="121">
        <v>-1500</v>
      </c>
      <c r="J24" s="121">
        <f t="shared" si="0"/>
        <v>0</v>
      </c>
    </row>
    <row r="25" spans="1:10" ht="12.75">
      <c r="A25" s="48">
        <v>41</v>
      </c>
      <c r="B25" s="83"/>
      <c r="C25" s="17" t="s">
        <v>425</v>
      </c>
      <c r="D25" s="17" t="s">
        <v>424</v>
      </c>
      <c r="E25" s="81"/>
      <c r="F25" s="81"/>
      <c r="G25" s="83"/>
      <c r="H25" s="81"/>
      <c r="I25" s="81"/>
      <c r="J25" s="83"/>
    </row>
    <row r="26" spans="1:10" ht="12.75">
      <c r="A26" s="13">
        <v>41</v>
      </c>
      <c r="B26" s="198">
        <v>42564</v>
      </c>
      <c r="C26" s="13">
        <v>642014</v>
      </c>
      <c r="D26" s="13" t="s">
        <v>481</v>
      </c>
      <c r="E26" s="128"/>
      <c r="F26" s="128"/>
      <c r="G26" s="153"/>
      <c r="H26" s="153">
        <f>F26+G26</f>
        <v>0</v>
      </c>
      <c r="I26" s="121">
        <v>3600</v>
      </c>
      <c r="J26" s="121">
        <f t="shared" si="0"/>
        <v>3600</v>
      </c>
    </row>
    <row r="27" spans="1:10" ht="12.75">
      <c r="A27" s="16"/>
      <c r="B27" s="83"/>
      <c r="C27" s="17" t="s">
        <v>267</v>
      </c>
      <c r="D27" s="17"/>
      <c r="E27" s="83"/>
      <c r="F27" s="83"/>
      <c r="G27" s="83"/>
      <c r="H27" s="83"/>
      <c r="I27" s="83"/>
      <c r="J27" s="83"/>
    </row>
    <row r="28" spans="1:10" ht="12.75">
      <c r="A28" s="17">
        <v>43</v>
      </c>
      <c r="B28" s="83"/>
      <c r="C28" s="17" t="s">
        <v>201</v>
      </c>
      <c r="D28" s="17" t="s">
        <v>273</v>
      </c>
      <c r="E28" s="81"/>
      <c r="F28" s="81"/>
      <c r="G28" s="81"/>
      <c r="H28" s="81"/>
      <c r="I28" s="81"/>
      <c r="J28" s="81"/>
    </row>
    <row r="29" spans="1:10" ht="12.75">
      <c r="A29" s="24">
        <v>41</v>
      </c>
      <c r="B29" s="198">
        <v>42593</v>
      </c>
      <c r="C29" s="24">
        <v>717001</v>
      </c>
      <c r="D29" s="24" t="s">
        <v>461</v>
      </c>
      <c r="E29" s="121"/>
      <c r="F29" s="121">
        <v>5000</v>
      </c>
      <c r="G29" s="121"/>
      <c r="H29" s="121">
        <f>F29+G29</f>
        <v>5000</v>
      </c>
      <c r="I29" s="121">
        <v>5000</v>
      </c>
      <c r="J29" s="121">
        <f>H29+I29</f>
        <v>10000</v>
      </c>
    </row>
    <row r="30" spans="1:10" ht="12.75">
      <c r="A30" s="24">
        <v>52</v>
      </c>
      <c r="B30" s="198">
        <v>42593</v>
      </c>
      <c r="C30" s="24">
        <v>713004</v>
      </c>
      <c r="D30" s="24" t="s">
        <v>454</v>
      </c>
      <c r="E30" s="121">
        <v>50000</v>
      </c>
      <c r="F30" s="121">
        <v>50000</v>
      </c>
      <c r="G30" s="121"/>
      <c r="H30" s="121">
        <f>F30+G30</f>
        <v>50000</v>
      </c>
      <c r="I30" s="121">
        <v>5000</v>
      </c>
      <c r="J30" s="121">
        <f>H30+I30</f>
        <v>55000</v>
      </c>
    </row>
    <row r="31" spans="1:10" ht="12.75">
      <c r="A31" s="24">
        <v>41</v>
      </c>
      <c r="B31" s="198">
        <v>42593</v>
      </c>
      <c r="C31" s="24">
        <v>717003</v>
      </c>
      <c r="D31" s="24" t="s">
        <v>374</v>
      </c>
      <c r="E31" s="121">
        <v>30000</v>
      </c>
      <c r="F31" s="121">
        <v>30000</v>
      </c>
      <c r="G31" s="121"/>
      <c r="H31" s="121">
        <f>F31+G31</f>
        <v>30000</v>
      </c>
      <c r="I31" s="121">
        <v>-10000</v>
      </c>
      <c r="J31" s="121">
        <f>H31+I31</f>
        <v>20000</v>
      </c>
    </row>
    <row r="32" spans="1:10" ht="12.75">
      <c r="A32" s="17">
        <v>43</v>
      </c>
      <c r="B32" s="83"/>
      <c r="C32" s="17" t="s">
        <v>276</v>
      </c>
      <c r="D32" s="17" t="s">
        <v>277</v>
      </c>
      <c r="E32" s="103">
        <f>SUM(E33:E39)</f>
        <v>0</v>
      </c>
      <c r="F32" s="103"/>
      <c r="G32" s="103">
        <f>SUM(G33:G39)</f>
        <v>0</v>
      </c>
      <c r="H32" s="103">
        <f>F32+G32</f>
        <v>0</v>
      </c>
      <c r="I32" s="103"/>
      <c r="J32" s="103">
        <f>H32+I32</f>
        <v>0</v>
      </c>
    </row>
    <row r="33" spans="1:10" ht="12.75">
      <c r="A33" s="13">
        <v>46</v>
      </c>
      <c r="B33" s="197"/>
      <c r="C33" s="13">
        <v>716001</v>
      </c>
      <c r="D33" s="13" t="s">
        <v>471</v>
      </c>
      <c r="E33" s="121"/>
      <c r="F33" s="121">
        <v>30000</v>
      </c>
      <c r="G33" s="121"/>
      <c r="H33" s="121">
        <f>F33+G33</f>
        <v>30000</v>
      </c>
      <c r="I33" s="121">
        <v>-6000</v>
      </c>
      <c r="J33" s="121">
        <f>H33+I33</f>
        <v>24000</v>
      </c>
    </row>
    <row r="34" spans="1:14" ht="12.75">
      <c r="A34" s="43"/>
      <c r="B34" s="25"/>
      <c r="C34" s="193"/>
      <c r="D34" s="43"/>
      <c r="E34" s="147"/>
      <c r="F34" s="147"/>
      <c r="G34" s="194"/>
      <c r="H34" s="147"/>
      <c r="I34" s="147"/>
      <c r="J34" s="147"/>
      <c r="L34" s="25"/>
      <c r="M34" s="25"/>
      <c r="N34" s="25"/>
    </row>
    <row r="35" spans="1:14" ht="12.75">
      <c r="A35" s="25"/>
      <c r="B35" s="25"/>
      <c r="C35" s="25"/>
      <c r="D35" s="25"/>
      <c r="E35" s="25"/>
      <c r="F35" s="25"/>
      <c r="G35" s="25"/>
      <c r="H35" s="25"/>
      <c r="I35" s="147"/>
      <c r="J35" s="25"/>
      <c r="L35" s="25"/>
      <c r="M35" s="25"/>
      <c r="N35" s="25"/>
    </row>
    <row r="36" spans="1:14" ht="12.75">
      <c r="A36" s="25"/>
      <c r="B36" s="25"/>
      <c r="C36" s="25"/>
      <c r="D36" s="25"/>
      <c r="E36" s="25"/>
      <c r="F36" s="25"/>
      <c r="G36" s="25"/>
      <c r="H36" s="25"/>
      <c r="I36" s="147"/>
      <c r="J36" s="25"/>
      <c r="L36" s="25"/>
      <c r="M36" s="25"/>
      <c r="N36" s="25"/>
    </row>
    <row r="37" spans="1:14" ht="12.75">
      <c r="A37" s="25"/>
      <c r="B37" s="25"/>
      <c r="C37" s="25"/>
      <c r="D37" s="25"/>
      <c r="E37" s="25"/>
      <c r="F37" s="25"/>
      <c r="G37" s="25"/>
      <c r="H37" s="25"/>
      <c r="I37" s="147"/>
      <c r="J37" s="25"/>
      <c r="L37" s="25"/>
      <c r="M37" s="25"/>
      <c r="N37" s="25"/>
    </row>
    <row r="38" spans="1:14" ht="12.75">
      <c r="A38" s="25"/>
      <c r="B38" s="25"/>
      <c r="C38" s="25"/>
      <c r="D38" s="25"/>
      <c r="E38" s="25"/>
      <c r="F38" s="25"/>
      <c r="G38" s="25"/>
      <c r="H38" s="25"/>
      <c r="I38" s="195"/>
      <c r="J38" s="25"/>
      <c r="L38" s="25"/>
      <c r="M38" s="25"/>
      <c r="N38" s="25"/>
    </row>
    <row r="39" spans="1:14" ht="12.75">
      <c r="A39" s="25"/>
      <c r="B39" s="25"/>
      <c r="C39" s="25"/>
      <c r="E39" s="25"/>
      <c r="F39" s="25"/>
      <c r="G39" s="25"/>
      <c r="H39" s="25"/>
      <c r="I39" s="25"/>
      <c r="J39" s="25"/>
      <c r="L39" s="25"/>
      <c r="M39" s="25"/>
      <c r="N39" s="25"/>
    </row>
    <row r="40" spans="1:14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L40" s="25"/>
      <c r="M40" s="25"/>
      <c r="N40" s="25"/>
    </row>
    <row r="41" spans="1:14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L41" s="25"/>
      <c r="M41" s="25"/>
      <c r="N41" s="25"/>
    </row>
    <row r="42" spans="1:14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L42" s="25"/>
      <c r="M42" s="25"/>
      <c r="N42" s="25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acer</cp:lastModifiedBy>
  <cp:lastPrinted>2016-09-12T14:58:27Z</cp:lastPrinted>
  <dcterms:created xsi:type="dcterms:W3CDTF">2010-09-27T11:27:20Z</dcterms:created>
  <dcterms:modified xsi:type="dcterms:W3CDTF">2016-09-12T18:33:21Z</dcterms:modified>
  <cp:category/>
  <cp:version/>
  <cp:contentType/>
  <cp:contentStatus/>
</cp:coreProperties>
</file>