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<sst xmlns="http://schemas.openxmlformats.org/spreadsheetml/2006/main" count="1090" uniqueCount="290">
  <si>
    <t>Zdroj</t>
  </si>
  <si>
    <t xml:space="preserve">Bežné príjmy </t>
  </si>
  <si>
    <t xml:space="preserve">Návrh </t>
  </si>
  <si>
    <t xml:space="preserve">Príjmy od rodičov </t>
  </si>
  <si>
    <t>Príjmy z dobropisov</t>
  </si>
  <si>
    <t xml:space="preserve">Príjmy spolu </t>
  </si>
  <si>
    <t>B e ž n é   v ý d a v k y</t>
  </si>
  <si>
    <t xml:space="preserve">MŠ Marcheggská celkom </t>
  </si>
  <si>
    <t>O9.1.1.1</t>
  </si>
  <si>
    <t xml:space="preserve">Predškolská  výchova </t>
  </si>
  <si>
    <t>Tarifné platy, zakladný plat</t>
  </si>
  <si>
    <t>Príplatky - osobný</t>
  </si>
  <si>
    <t>Odmeny</t>
  </si>
  <si>
    <t>Dovolenka</t>
  </si>
  <si>
    <t>Poistné a prísp.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</si>
  <si>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</si>
  <si>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</si>
  <si>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</si>
  <si>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</si>
  <si>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</si>
  <si>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</si>
  <si>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</si>
  <si>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Na poistenie do rezerv.fondu solidarity</t>
  </si>
  <si>
    <t xml:space="preserve">Garančný fond </t>
  </si>
  <si>
    <t>Tovary a služby</t>
  </si>
  <si>
    <t>Cestovné náhrady</t>
  </si>
  <si>
    <t xml:space="preserve">Cestovné tuzemské </t>
  </si>
  <si>
    <t>Energie, voda a komunikácie</t>
  </si>
  <si>
    <t>Energie - spotreba elek.energie</t>
  </si>
  <si>
    <t xml:space="preserve">Energie - spotregba  plynu </t>
  </si>
  <si>
    <t>Vodné a stočné</t>
  </si>
  <si>
    <t>Poštovné a telekomunikačné služby</t>
  </si>
  <si>
    <t>Materiál</t>
  </si>
  <si>
    <t>Interierové vybavenie</t>
  </si>
  <si>
    <t>Výpočtová technika</t>
  </si>
  <si>
    <t>Všeobecný materiál</t>
  </si>
  <si>
    <t>Knihy,čas, noviny,učebncie,pomôc.</t>
  </si>
  <si>
    <t>Pracovné odevy, obuv, pomôcky</t>
  </si>
  <si>
    <t>Palivá ako zdroj energie</t>
  </si>
  <si>
    <t xml:space="preserve">Rutinná a  štandartná údržba </t>
  </si>
  <si>
    <t>Interierového vybavenia</t>
  </si>
  <si>
    <t xml:space="preserve">Výpočtovej techniky </t>
  </si>
  <si>
    <t>Prev. strojov a prístrojov</t>
  </si>
  <si>
    <t>Špeciál.strojov a prístrojov  výpoč.techn.</t>
  </si>
  <si>
    <t>Budov,objektov alebo ich častí</t>
  </si>
  <si>
    <t>Nájomné za nájom</t>
  </si>
  <si>
    <t>Budov, objektov alebo ich častí</t>
  </si>
  <si>
    <t>Služby</t>
  </si>
  <si>
    <t xml:space="preserve">Školenia a kurzy </t>
  </si>
  <si>
    <t xml:space="preserve">Všeobecné služby </t>
  </si>
  <si>
    <t>Špeciálne služby</t>
  </si>
  <si>
    <t>Poplatky odvody, dane a clá</t>
  </si>
  <si>
    <t xml:space="preserve">Poistné </t>
  </si>
  <si>
    <t>Stravovanie</t>
  </si>
  <si>
    <t>Prídel do sociálneho fonu</t>
  </si>
  <si>
    <t>Odmeny zamestnancov OON</t>
  </si>
  <si>
    <t>Transf. jednotl. a nezisk.organ.</t>
  </si>
  <si>
    <t>Nemocenské dávky</t>
  </si>
  <si>
    <t>Odchodné</t>
  </si>
  <si>
    <t>O9.6.01</t>
  </si>
  <si>
    <t xml:space="preserve">Bežné  výdavky </t>
  </si>
  <si>
    <t>Mzdy,platy, sl.príj. a os.osob.vyr.</t>
  </si>
  <si>
    <t>Poistné a príspevok do poisťovní</t>
  </si>
  <si>
    <t>Garančný fond</t>
  </si>
  <si>
    <t xml:space="preserve">Prevádzkové stroje,prístroje a zariad. </t>
  </si>
  <si>
    <t>Prídel do sociálneho fondu</t>
  </si>
  <si>
    <t>Odmeny zamest. mimo prac.pomeru</t>
  </si>
  <si>
    <t xml:space="preserve">Kapitálové výdavky </t>
  </si>
  <si>
    <t>O9.6.0.1</t>
  </si>
  <si>
    <t xml:space="preserve">ŠJ - Marcheggská ul. </t>
  </si>
  <si>
    <t xml:space="preserve">Nákup prev.prístrojov </t>
  </si>
  <si>
    <t xml:space="preserve">Rekapitulácia </t>
  </si>
  <si>
    <t xml:space="preserve">Bežné výdavky  MŠ Machegská </t>
  </si>
  <si>
    <t xml:space="preserve">Bežné výdakvy ŠJ Marcheggská </t>
  </si>
  <si>
    <t xml:space="preserve">Výdavky celkom </t>
  </si>
  <si>
    <t xml:space="preserve">Materská škôlka - Janka Kráľa </t>
  </si>
  <si>
    <t>Zd.</t>
  </si>
  <si>
    <t>Poplatky od rodičov</t>
  </si>
  <si>
    <t xml:space="preserve">Zd. </t>
  </si>
  <si>
    <t xml:space="preserve">Bežné výdavky </t>
  </si>
  <si>
    <t>MŠ Janka Kráľa celkom</t>
  </si>
  <si>
    <t xml:space="preserve">Teplo </t>
  </si>
  <si>
    <t xml:space="preserve">Výpočtová technika </t>
  </si>
  <si>
    <t>Prev.stroje,prístroje a zariadenia</t>
  </si>
  <si>
    <t>Knihy,čas, noviny,učebncie,pomôcky</t>
  </si>
  <si>
    <t xml:space="preserve">Transfery - odchodné </t>
  </si>
  <si>
    <t xml:space="preserve">Deti v HN dávky </t>
  </si>
  <si>
    <t>Mzdy,platy, sl.príj. a ost.os.vyr.</t>
  </si>
  <si>
    <t xml:space="preserve">Prevádz. stroje,prístroje a zariad. </t>
  </si>
  <si>
    <t>Všeobecné služby</t>
  </si>
  <si>
    <t>Bežné výdavky  MŠ Janka Kráľa</t>
  </si>
  <si>
    <t>Bežné výdakvy ŠJ  Janka Kráľa</t>
  </si>
  <si>
    <t xml:space="preserve">Materská škôlka - Ružová ul. </t>
  </si>
  <si>
    <t>MŠ Ružová ul. celkom</t>
  </si>
  <si>
    <t>Mzdy,pl. sl.príj. a ostat.os.vyrov.</t>
  </si>
  <si>
    <t xml:space="preserve">Cestvné tuzemské </t>
  </si>
  <si>
    <t>Knihy,časopisy, noviny,učebncie,</t>
  </si>
  <si>
    <t>Stravné OU DvHN</t>
  </si>
  <si>
    <t xml:space="preserve">Školská jedáleň - Ružová ul. </t>
  </si>
  <si>
    <t>Mzdy,platy, sl.príj. a ostat.os.vyr.</t>
  </si>
  <si>
    <t>Poistné a príspev. do poisťovní</t>
  </si>
  <si>
    <t>Opravy budov</t>
  </si>
  <si>
    <t xml:space="preserve">Bežné výdavky  MŠ Ružová ul. </t>
  </si>
  <si>
    <t xml:space="preserve">Materská škôlka - Hviezdoslavova  ul. </t>
  </si>
  <si>
    <t>Predškolská  výchova  MŠ</t>
  </si>
  <si>
    <t>Mzdy,platy, sl.príj. a ostat.osob.v</t>
  </si>
  <si>
    <t>Vybavenie interieru</t>
  </si>
  <si>
    <t>Softvere a   licencie</t>
  </si>
  <si>
    <t xml:space="preserve">Školenia </t>
  </si>
  <si>
    <t xml:space="preserve">Stravovanie </t>
  </si>
  <si>
    <t xml:space="preserve">Poplatky,odvody,dane a clá </t>
  </si>
  <si>
    <t xml:space="preserve">OON </t>
  </si>
  <si>
    <t xml:space="preserve">Prídel do sociálneho fondu </t>
  </si>
  <si>
    <t xml:space="preserve">Nemocenské dávky </t>
  </si>
  <si>
    <t xml:space="preserve">Základná umelecká škola </t>
  </si>
  <si>
    <t>Základná umelecká škola</t>
  </si>
  <si>
    <t>O9.5.0.1</t>
  </si>
  <si>
    <t>Zariadenia pre záuj.vzdelávanie</t>
  </si>
  <si>
    <t xml:space="preserve">Softvere a licencie </t>
  </si>
  <si>
    <t xml:space="preserve">Nájomné </t>
  </si>
  <si>
    <t>Nájomné za prenájom buodv a priest.</t>
  </si>
  <si>
    <t xml:space="preserve">Prev.stroje prístroje a  zariadenia </t>
  </si>
  <si>
    <t xml:space="preserve">Kapitálové výdavky celkom </t>
  </si>
  <si>
    <t xml:space="preserve">Bežné výdavky  ZUŠ </t>
  </si>
  <si>
    <t>Kapitálové výdavky   ZUŠ</t>
  </si>
  <si>
    <t xml:space="preserve">Základná škola kpt.J.Nálepku </t>
  </si>
  <si>
    <t xml:space="preserve">Garnačný fond </t>
  </si>
  <si>
    <t>630-640</t>
  </si>
  <si>
    <t xml:space="preserve">Telekomunikačná technika </t>
  </si>
  <si>
    <t xml:space="preserve">Pracovné odevy,obuv a pomôcky </t>
  </si>
  <si>
    <t>Školská jedálen ZŠ</t>
  </si>
  <si>
    <t xml:space="preserve">Nákup prevádz.srojov a prístr. </t>
  </si>
  <si>
    <t xml:space="preserve">Spolu kapitálové výdavky </t>
  </si>
  <si>
    <t xml:space="preserve">Bežné výdavky ZŠ  ŠKD </t>
  </si>
  <si>
    <t xml:space="preserve">Bežné výdavky ZŠ ŠJ  </t>
  </si>
  <si>
    <t xml:space="preserve">REKAPITUPLÁCIA - príjmy originálne kompetencie ( vlastné ) </t>
  </si>
  <si>
    <t>O9111</t>
  </si>
  <si>
    <t xml:space="preserve">MŠ  Marcheggská ul. </t>
  </si>
  <si>
    <t>MŠ J. Kráľa</t>
  </si>
  <si>
    <t xml:space="preserve">MŠ Ružová ul. </t>
  </si>
  <si>
    <t xml:space="preserve">MŠ Hviezdoslavova ul. </t>
  </si>
  <si>
    <t>O9501</t>
  </si>
  <si>
    <t xml:space="preserve">Základná škola ŠKD + Šj </t>
  </si>
  <si>
    <t xml:space="preserve">Základná škola  z toho :  </t>
  </si>
  <si>
    <t xml:space="preserve">SPOLU </t>
  </si>
  <si>
    <t xml:space="preserve">Bežné výdavky  </t>
  </si>
  <si>
    <t xml:space="preserve">ZŠ - ŠKD </t>
  </si>
  <si>
    <t>O9601</t>
  </si>
  <si>
    <t xml:space="preserve">ZŠ - ŠJ </t>
  </si>
  <si>
    <t>SPOLU BV origin.kompetencie</t>
  </si>
  <si>
    <t xml:space="preserve">Kapitálové  výdavky  </t>
  </si>
  <si>
    <t>ZUŠ</t>
  </si>
  <si>
    <t>MŠ ŠJ Janka Kráľa</t>
  </si>
  <si>
    <t>MŠ Ružová</t>
  </si>
  <si>
    <t>ZŠ - ŠJ + ŠKD</t>
  </si>
  <si>
    <t>SPOLU KV - origin.kompetencie</t>
  </si>
  <si>
    <t>Výdav. celkom orign.kompet.</t>
  </si>
  <si>
    <t>PRENESENÉ  KOMPETENCIE - Základná škola kpt. J. Nálepku v Stupave</t>
  </si>
  <si>
    <t>Zdr.</t>
  </si>
  <si>
    <t>O9121</t>
  </si>
  <si>
    <t xml:space="preserve">Základná škola  STUPAVA </t>
  </si>
  <si>
    <t>Mzdy,platy, . a ostat.osob.vyrov.</t>
  </si>
  <si>
    <t xml:space="preserve">Garančné poistenie </t>
  </si>
  <si>
    <t xml:space="preserve">Vypočtovej techniky </t>
  </si>
  <si>
    <t>Knihy,časopisy, nov,učeb.pomôcky</t>
  </si>
  <si>
    <t>Knihy,časopisy, nov.učeb.pomôcky</t>
  </si>
  <si>
    <t xml:space="preserve">Dopravné </t>
  </si>
  <si>
    <t>Prepravné a nájom doprav.prostriedkov</t>
  </si>
  <si>
    <t>Nájomné</t>
  </si>
  <si>
    <t xml:space="preserve">Nájomné za náj.prev.strojov,prístr. </t>
  </si>
  <si>
    <t>Konkurzy a súťaže</t>
  </si>
  <si>
    <t xml:space="preserve">Špeciálne služby </t>
  </si>
  <si>
    <t>Príspevky</t>
  </si>
  <si>
    <t>Bežné transfery - cestovné žiaci</t>
  </si>
  <si>
    <t xml:space="preserve">Strav.príspev. OU DvHN </t>
  </si>
  <si>
    <t>Bežn.transf. Cestovné</t>
  </si>
  <si>
    <t xml:space="preserve">Kapitálové výdavky ZŠ </t>
  </si>
  <si>
    <t>Nákup špeciál.strojov a prístrojov</t>
  </si>
  <si>
    <t xml:space="preserve">Bežné výdavky OK </t>
  </si>
  <si>
    <t xml:space="preserve">Kapitálové OK </t>
  </si>
  <si>
    <t xml:space="preserve">Spolu </t>
  </si>
  <si>
    <t xml:space="preserve">Kapitálové PK </t>
  </si>
  <si>
    <t xml:space="preserve">Spolu PK </t>
  </si>
  <si>
    <t xml:space="preserve">Spolu  školstvo  </t>
  </si>
  <si>
    <t>Mzdy,platy, sl.príj. ost.os.</t>
  </si>
  <si>
    <t>Prev.stroje a zariadenia</t>
  </si>
  <si>
    <t>Tovary a služby  PK</t>
  </si>
  <si>
    <t xml:space="preserve">Materiál </t>
  </si>
  <si>
    <t xml:space="preserve">Služby </t>
  </si>
  <si>
    <t>Konkurzy a súťaže dot.mesto</t>
  </si>
  <si>
    <t xml:space="preserve">ORIGINÁLNE KOMPETENCIE </t>
  </si>
  <si>
    <t xml:space="preserve">Materská škôlka - Marcheggská  ul. </t>
  </si>
  <si>
    <t>(údaje v €)</t>
  </si>
  <si>
    <t xml:space="preserve">MŠ ŠJ Marcheggská </t>
  </si>
  <si>
    <t>Prev.stroje,prístroje a zariad.</t>
  </si>
  <si>
    <t>Knihy,časopisy, noviny,učk</t>
  </si>
  <si>
    <t>Pracov.odevy obuv a pom.</t>
  </si>
  <si>
    <t>Energie, voda a komun.</t>
  </si>
  <si>
    <t>Poistné a príspevky</t>
  </si>
  <si>
    <t xml:space="preserve">Mzdy,plat, </t>
  </si>
  <si>
    <t xml:space="preserve">MŠ Hviezdoslavova  </t>
  </si>
  <si>
    <t>Mzdy,pl, sl.príj. a ost.osob.vyr.</t>
  </si>
  <si>
    <t>Na poist.do rezerv.fondu solidarity</t>
  </si>
  <si>
    <t xml:space="preserve">Konkurzy a suťaže </t>
  </si>
  <si>
    <t xml:space="preserve">Úroky z finan.hospodárenia </t>
  </si>
  <si>
    <t xml:space="preserve">Vybavenie interieru </t>
  </si>
  <si>
    <t xml:space="preserve">ND a odstupné </t>
  </si>
  <si>
    <t>O951</t>
  </si>
  <si>
    <t>Palivá ako zdr.licencie, softwere</t>
  </si>
  <si>
    <t xml:space="preserve">Prenájom priečinku </t>
  </si>
  <si>
    <t>Na poistenie do rezerv.fon. Solid.</t>
  </si>
  <si>
    <t>Dávkly HMN</t>
  </si>
  <si>
    <t>Telefony</t>
  </si>
  <si>
    <t>Budova a objektov</t>
  </si>
  <si>
    <t>Tuzemské granty</t>
  </si>
  <si>
    <t xml:space="preserve">Budov,objektov </t>
  </si>
  <si>
    <t xml:space="preserve">Údržba softweru </t>
  </si>
  <si>
    <t>Komunikač.infraštrukt.</t>
  </si>
  <si>
    <t>Odvod do nem. poistenia</t>
  </si>
  <si>
    <t>Na poistenie v nezam.</t>
  </si>
  <si>
    <t>Na pois. do rezerv.f. sol.</t>
  </si>
  <si>
    <t>Učebné pomôcky</t>
  </si>
  <si>
    <t xml:space="preserve">Komnikač.infraštrukt. </t>
  </si>
  <si>
    <t>Príj.z pren.budov, priest.</t>
  </si>
  <si>
    <t xml:space="preserve">Pop.za jasle, MŠ, ŠD, ŠKD </t>
  </si>
  <si>
    <t>Popl. a plat. za  str. ŠJ</t>
  </si>
  <si>
    <t xml:space="preserve">Popl. a platby za stravné </t>
  </si>
  <si>
    <t>Príj.z prenaj. budov, priest.</t>
  </si>
  <si>
    <t>Popl.a platby za stravné</t>
  </si>
  <si>
    <t>Príj. z pren. budov, priest.</t>
  </si>
  <si>
    <t>Popl. a platby za stravné</t>
  </si>
  <si>
    <t>Príj. z prenaj.budov, priest.</t>
  </si>
  <si>
    <t xml:space="preserve">Z pren. bud. a priest. a obj. </t>
  </si>
  <si>
    <t>Ddotácia na športovú halu</t>
  </si>
  <si>
    <t>Plyn</t>
  </si>
  <si>
    <t>Osobný príplatok</t>
  </si>
  <si>
    <t>614/615</t>
  </si>
  <si>
    <t>Odmeny a dovolenka</t>
  </si>
  <si>
    <t>41/111</t>
  </si>
  <si>
    <t xml:space="preserve">ZP </t>
  </si>
  <si>
    <t xml:space="preserve">Np </t>
  </si>
  <si>
    <t>Star.</t>
  </si>
  <si>
    <t>UP</t>
  </si>
  <si>
    <t xml:space="preserve">IP </t>
  </si>
  <si>
    <t xml:space="preserve">Nez. </t>
  </si>
  <si>
    <t>RFS</t>
  </si>
  <si>
    <t>Bežné výdavky ZŠ ŠJ  II.stupeň</t>
  </si>
  <si>
    <t>Základná škola I. a II stupeň</t>
  </si>
  <si>
    <t xml:space="preserve">I. stupeń </t>
  </si>
  <si>
    <t xml:space="preserve">II. Stupeň </t>
  </si>
  <si>
    <t>Bežné výdavky  I a II.stupeň</t>
  </si>
  <si>
    <t xml:space="preserve">výdavky z VZ </t>
  </si>
  <si>
    <t>Výdavky v zmysle VZn</t>
  </si>
  <si>
    <t>MŠ JK  celkom VzN a VZ</t>
  </si>
  <si>
    <t>630 - výdavky z VZ</t>
  </si>
  <si>
    <t xml:space="preserve">Výdavky  z VZ </t>
  </si>
  <si>
    <t>Tovary a služby  VZ</t>
  </si>
  <si>
    <t xml:space="preserve">ŠKD celkom  </t>
  </si>
  <si>
    <t>ŠKO financovanie z dotácie</t>
  </si>
  <si>
    <t xml:space="preserve">Školská jedáleň ZŠ celkom </t>
  </si>
  <si>
    <t xml:space="preserve">MŠ celkom  </t>
  </si>
  <si>
    <t>MŠ výdavky  dotácia</t>
  </si>
  <si>
    <t>Výdavky na športovú halu a dot.</t>
  </si>
  <si>
    <t>SH</t>
  </si>
  <si>
    <t xml:space="preserve">Školská jedáleň Marcheggská ul. </t>
  </si>
  <si>
    <t>Školská jedáleň   Janka Kráľa</t>
  </si>
  <si>
    <t>O9.6.0.2</t>
  </si>
  <si>
    <t>O9.6.0.3</t>
  </si>
  <si>
    <t>PRENESENÉ  KOMPETENCIE - Základná škola kpt. J. Nálepku v Stupave  - I stupeň</t>
  </si>
  <si>
    <t>Schválený rozp</t>
  </si>
  <si>
    <t xml:space="preserve">Čerpanie </t>
  </si>
  <si>
    <t>%</t>
  </si>
  <si>
    <t xml:space="preserve">plnenia </t>
  </si>
  <si>
    <t xml:space="preserve">Upravený </t>
  </si>
  <si>
    <t>rozpočet</t>
  </si>
  <si>
    <t>Preddavky</t>
  </si>
  <si>
    <t>predd</t>
  </si>
  <si>
    <t>Poštovné a telekom. Služby</t>
  </si>
  <si>
    <t>O9211</t>
  </si>
  <si>
    <t>odpad</t>
  </si>
  <si>
    <t>HMN</t>
  </si>
  <si>
    <t>Uprav.rozpoč.</t>
  </si>
  <si>
    <t xml:space="preserve"> hala</t>
  </si>
  <si>
    <t>Vyhodnotenie rozpočtu za I. polrok  2016</t>
  </si>
  <si>
    <t>k 30.06. 2016</t>
  </si>
  <si>
    <t>k 30.6. 2016</t>
  </si>
  <si>
    <t>odpady</t>
  </si>
  <si>
    <t>V Stupave, dňa  25.07.2016</t>
  </si>
  <si>
    <t>k 30.06.2016</t>
  </si>
  <si>
    <t xml:space="preserve">Vypracovala :  Ing. Siliva Kapášová,ved. ekon.oddelenia a   D. Drahošová,  ref.účtov. a rozpočtu 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</si>
</sst>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_-* #,##0.0\ _S_k_-;\-* #,##0.0\ _S_k_-;_-* &quot;-&quot;??\ _S_k_-;_-@_-"/>
    <numFmt numFmtId="178" formatCode="_-* #,##0\ _S_k_-;\-* #,##0\ _S_k_-;_-* &quot;-&quot;??\ _S_k_-;_-@_-"/>
    <numFmt numFmtId="179" formatCode="_-* #,##0.000\ _S_k_-;\-* #,##0.000\ _S_k_-;_-* &quot;-&quot;??\ _S_k_-;_-@_-"/>
    <numFmt numFmtId="180" formatCode="_-* #,##0.0000\ _S_k_-;\-* #,##0.0000\ _S_k_-;_-* &quot;-&quot;??\ _S_k_-;_-@_-"/>
  </numFmts>
  <fonts count="56">
    <font>
      <sz val="10"/>
      <name val="Arial"/>
      <family val="0"/>
    </font>
    <font>
      <b/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6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4" borderId="16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Border="1" applyAlignment="1">
      <alignment/>
    </xf>
    <xf numFmtId="0" fontId="3" fillId="33" borderId="1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16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8" fontId="7" fillId="0" borderId="14" xfId="33" applyNumberFormat="1" applyFont="1" applyBorder="1" applyAlignment="1">
      <alignment/>
    </xf>
    <xf numFmtId="178" fontId="6" fillId="34" borderId="14" xfId="33" applyNumberFormat="1" applyFont="1" applyFill="1" applyBorder="1" applyAlignment="1">
      <alignment/>
    </xf>
    <xf numFmtId="178" fontId="6" fillId="34" borderId="12" xfId="33" applyNumberFormat="1" applyFont="1" applyFill="1" applyBorder="1" applyAlignment="1">
      <alignment/>
    </xf>
    <xf numFmtId="178" fontId="6" fillId="0" borderId="14" xfId="33" applyNumberFormat="1" applyFont="1" applyBorder="1" applyAlignment="1">
      <alignment/>
    </xf>
    <xf numFmtId="178" fontId="4" fillId="33" borderId="14" xfId="33" applyNumberFormat="1" applyFont="1" applyFill="1" applyBorder="1" applyAlignment="1">
      <alignment/>
    </xf>
    <xf numFmtId="178" fontId="4" fillId="0" borderId="14" xfId="33" applyNumberFormat="1" applyFont="1" applyBorder="1" applyAlignment="1">
      <alignment/>
    </xf>
    <xf numFmtId="178" fontId="6" fillId="0" borderId="14" xfId="33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0" xfId="33" applyNumberFormat="1" applyFont="1" applyBorder="1" applyAlignment="1">
      <alignment/>
    </xf>
    <xf numFmtId="178" fontId="5" fillId="0" borderId="14" xfId="33" applyNumberFormat="1" applyFont="1" applyBorder="1" applyAlignment="1">
      <alignment/>
    </xf>
    <xf numFmtId="178" fontId="5" fillId="33" borderId="14" xfId="33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178" fontId="6" fillId="34" borderId="14" xfId="0" applyNumberFormat="1" applyFont="1" applyFill="1" applyBorder="1" applyAlignment="1">
      <alignment/>
    </xf>
    <xf numFmtId="178" fontId="7" fillId="0" borderId="12" xfId="33" applyNumberFormat="1" applyFont="1" applyBorder="1" applyAlignment="1">
      <alignment/>
    </xf>
    <xf numFmtId="178" fontId="0" fillId="0" borderId="14" xfId="33" applyNumberFormat="1" applyFont="1" applyBorder="1" applyAlignment="1">
      <alignment/>
    </xf>
    <xf numFmtId="178" fontId="6" fillId="0" borderId="10" xfId="33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4" borderId="14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2" xfId="33" applyNumberFormat="1" applyFont="1" applyBorder="1" applyAlignment="1">
      <alignment/>
    </xf>
    <xf numFmtId="178" fontId="5" fillId="33" borderId="14" xfId="33" applyNumberFormat="1" applyFont="1" applyFill="1" applyBorder="1" applyAlignment="1">
      <alignment/>
    </xf>
    <xf numFmtId="178" fontId="4" fillId="33" borderId="12" xfId="33" applyNumberFormat="1" applyFont="1" applyFill="1" applyBorder="1" applyAlignment="1">
      <alignment/>
    </xf>
    <xf numFmtId="178" fontId="5" fillId="0" borderId="14" xfId="33" applyNumberFormat="1" applyFont="1" applyBorder="1" applyAlignment="1">
      <alignment/>
    </xf>
    <xf numFmtId="178" fontId="7" fillId="0" borderId="0" xfId="33" applyNumberFormat="1" applyFont="1" applyAlignment="1">
      <alignment horizontal="center"/>
    </xf>
    <xf numFmtId="178" fontId="4" fillId="33" borderId="12" xfId="33" applyNumberFormat="1" applyFont="1" applyFill="1" applyBorder="1" applyAlignment="1">
      <alignment horizontal="right"/>
    </xf>
    <xf numFmtId="178" fontId="5" fillId="0" borderId="12" xfId="33" applyNumberFormat="1" applyFont="1" applyBorder="1" applyAlignment="1">
      <alignment/>
    </xf>
    <xf numFmtId="178" fontId="6" fillId="34" borderId="12" xfId="0" applyNumberFormat="1" applyFont="1" applyFill="1" applyBorder="1" applyAlignment="1">
      <alignment/>
    </xf>
    <xf numFmtId="178" fontId="4" fillId="0" borderId="12" xfId="33" applyNumberFormat="1" applyFont="1" applyBorder="1" applyAlignment="1">
      <alignment/>
    </xf>
    <xf numFmtId="178" fontId="4" fillId="0" borderId="14" xfId="33" applyNumberFormat="1" applyFont="1" applyBorder="1" applyAlignment="1">
      <alignment/>
    </xf>
    <xf numFmtId="171" fontId="7" fillId="0" borderId="14" xfId="33" applyFont="1" applyBorder="1" applyAlignment="1">
      <alignment/>
    </xf>
    <xf numFmtId="0" fontId="0" fillId="0" borderId="0" xfId="0" applyFont="1" applyAlignment="1">
      <alignment/>
    </xf>
    <xf numFmtId="0" fontId="0" fillId="36" borderId="12" xfId="0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178" fontId="4" fillId="36" borderId="14" xfId="33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178" fontId="5" fillId="37" borderId="14" xfId="33" applyNumberFormat="1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178" fontId="5" fillId="33" borderId="20" xfId="33" applyNumberFormat="1" applyFont="1" applyFill="1" applyBorder="1" applyAlignment="1">
      <alignment/>
    </xf>
    <xf numFmtId="178" fontId="5" fillId="0" borderId="20" xfId="33" applyNumberFormat="1" applyFont="1" applyBorder="1" applyAlignment="1">
      <alignment/>
    </xf>
    <xf numFmtId="178" fontId="7" fillId="0" borderId="20" xfId="33" applyNumberFormat="1" applyFont="1" applyBorder="1" applyAlignment="1">
      <alignment/>
    </xf>
    <xf numFmtId="0" fontId="0" fillId="0" borderId="20" xfId="0" applyBorder="1" applyAlignment="1">
      <alignment/>
    </xf>
    <xf numFmtId="178" fontId="5" fillId="0" borderId="0" xfId="33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4" fillId="34" borderId="12" xfId="33" applyNumberFormat="1" applyFont="1" applyFill="1" applyBorder="1" applyAlignment="1">
      <alignment/>
    </xf>
    <xf numFmtId="178" fontId="4" fillId="34" borderId="14" xfId="33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78" fontId="5" fillId="35" borderId="20" xfId="33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14" fontId="0" fillId="0" borderId="0" xfId="0" applyNumberFormat="1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171" fontId="0" fillId="0" borderId="14" xfId="33" applyFont="1" applyBorder="1" applyAlignment="1">
      <alignment/>
    </xf>
    <xf numFmtId="178" fontId="0" fillId="0" borderId="0" xfId="0" applyNumberFormat="1" applyAlignment="1">
      <alignment/>
    </xf>
    <xf numFmtId="178" fontId="7" fillId="35" borderId="14" xfId="33" applyNumberFormat="1" applyFont="1" applyFill="1" applyBorder="1" applyAlignment="1">
      <alignment/>
    </xf>
    <xf numFmtId="178" fontId="5" fillId="35" borderId="14" xfId="33" applyNumberFormat="1" applyFont="1" applyFill="1" applyBorder="1" applyAlignment="1">
      <alignment/>
    </xf>
    <xf numFmtId="178" fontId="0" fillId="0" borderId="0" xfId="33" applyNumberFormat="1" applyFont="1" applyAlignment="1">
      <alignment/>
    </xf>
    <xf numFmtId="178" fontId="4" fillId="34" borderId="14" xfId="33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78" fontId="5" fillId="0" borderId="14" xfId="33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178" fontId="4" fillId="33" borderId="12" xfId="0" applyNumberFormat="1" applyFont="1" applyFill="1" applyBorder="1" applyAlignment="1">
      <alignment horizontal="center"/>
    </xf>
    <xf numFmtId="171" fontId="6" fillId="0" borderId="14" xfId="33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4" fillId="33" borderId="14" xfId="33" applyNumberFormat="1" applyFont="1" applyFill="1" applyBorder="1" applyAlignment="1">
      <alignment horizontal="center"/>
    </xf>
    <xf numFmtId="178" fontId="7" fillId="0" borderId="0" xfId="33" applyNumberFormat="1" applyFont="1" applyFill="1" applyBorder="1" applyAlignment="1">
      <alignment/>
    </xf>
    <xf numFmtId="0" fontId="0" fillId="39" borderId="12" xfId="0" applyFill="1" applyBorder="1" applyAlignment="1">
      <alignment/>
    </xf>
    <xf numFmtId="0" fontId="4" fillId="39" borderId="14" xfId="0" applyFont="1" applyFill="1" applyBorder="1" applyAlignment="1">
      <alignment/>
    </xf>
    <xf numFmtId="178" fontId="4" fillId="39" borderId="14" xfId="33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78" fontId="0" fillId="0" borderId="20" xfId="33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178" fontId="7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8" fontId="52" fillId="36" borderId="19" xfId="33" applyNumberFormat="1" applyFont="1" applyFill="1" applyBorder="1" applyAlignment="1">
      <alignment/>
    </xf>
    <xf numFmtId="178" fontId="53" fillId="0" borderId="0" xfId="0" applyNumberFormat="1" applyFont="1" applyAlignment="1">
      <alignment/>
    </xf>
    <xf numFmtId="178" fontId="53" fillId="0" borderId="0" xfId="33" applyNumberFormat="1" applyFont="1" applyAlignment="1">
      <alignment/>
    </xf>
    <xf numFmtId="178" fontId="54" fillId="0" borderId="0" xfId="0" applyNumberFormat="1" applyFont="1" applyAlignment="1">
      <alignment/>
    </xf>
    <xf numFmtId="178" fontId="55" fillId="36" borderId="19" xfId="33" applyNumberFormat="1" applyFont="1" applyFill="1" applyBorder="1" applyAlignment="1">
      <alignment/>
    </xf>
    <xf numFmtId="178" fontId="55" fillId="0" borderId="19" xfId="33" applyNumberFormat="1" applyFont="1" applyFill="1" applyBorder="1" applyAlignment="1">
      <alignment/>
    </xf>
    <xf numFmtId="178" fontId="53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4" fillId="36" borderId="19" xfId="0" applyFont="1" applyFill="1" applyBorder="1" applyAlignment="1">
      <alignment horizontal="center"/>
    </xf>
    <xf numFmtId="178" fontId="55" fillId="0" borderId="23" xfId="33" applyNumberFormat="1" applyFont="1" applyFill="1" applyBorder="1" applyAlignment="1">
      <alignment/>
    </xf>
    <xf numFmtId="178" fontId="7" fillId="0" borderId="23" xfId="33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8" fontId="4" fillId="0" borderId="23" xfId="33" applyNumberFormat="1" applyFont="1" applyFill="1" applyBorder="1" applyAlignment="1">
      <alignment/>
    </xf>
    <xf numFmtId="178" fontId="54" fillId="0" borderId="23" xfId="33" applyNumberFormat="1" applyFont="1" applyFill="1" applyBorder="1" applyAlignment="1">
      <alignment/>
    </xf>
    <xf numFmtId="178" fontId="52" fillId="0" borderId="23" xfId="33" applyNumberFormat="1" applyFont="1" applyFill="1" applyBorder="1" applyAlignment="1">
      <alignment/>
    </xf>
    <xf numFmtId="178" fontId="11" fillId="37" borderId="14" xfId="33" applyNumberFormat="1" applyFont="1" applyFill="1" applyBorder="1" applyAlignment="1">
      <alignment/>
    </xf>
    <xf numFmtId="178" fontId="6" fillId="0" borderId="23" xfId="33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178" fontId="12" fillId="0" borderId="14" xfId="33" applyNumberFormat="1" applyFont="1" applyBorder="1" applyAlignment="1">
      <alignment/>
    </xf>
    <xf numFmtId="177" fontId="7" fillId="0" borderId="14" xfId="33" applyNumberFormat="1" applyFont="1" applyBorder="1" applyAlignment="1">
      <alignment/>
    </xf>
    <xf numFmtId="178" fontId="5" fillId="35" borderId="14" xfId="0" applyNumberFormat="1" applyFont="1" applyFill="1" applyBorder="1" applyAlignment="1">
      <alignment/>
    </xf>
    <xf numFmtId="177" fontId="5" fillId="35" borderId="14" xfId="33" applyNumberFormat="1" applyFont="1" applyFill="1" applyBorder="1" applyAlignment="1">
      <alignment/>
    </xf>
    <xf numFmtId="177" fontId="4" fillId="33" borderId="12" xfId="33" applyNumberFormat="1" applyFont="1" applyFill="1" applyBorder="1" applyAlignment="1">
      <alignment horizontal="right"/>
    </xf>
    <xf numFmtId="177" fontId="4" fillId="36" borderId="12" xfId="33" applyNumberFormat="1" applyFont="1" applyFill="1" applyBorder="1" applyAlignment="1">
      <alignment horizontal="right"/>
    </xf>
    <xf numFmtId="177" fontId="6" fillId="36" borderId="12" xfId="33" applyNumberFormat="1" applyFont="1" applyFill="1" applyBorder="1" applyAlignment="1">
      <alignment horizontal="right"/>
    </xf>
    <xf numFmtId="177" fontId="4" fillId="37" borderId="12" xfId="33" applyNumberFormat="1" applyFont="1" applyFill="1" applyBorder="1" applyAlignment="1">
      <alignment horizontal="right"/>
    </xf>
    <xf numFmtId="177" fontId="4" fillId="39" borderId="12" xfId="33" applyNumberFormat="1" applyFont="1" applyFill="1" applyBorder="1" applyAlignment="1">
      <alignment horizontal="right"/>
    </xf>
    <xf numFmtId="177" fontId="5" fillId="33" borderId="14" xfId="33" applyNumberFormat="1" applyFont="1" applyFill="1" applyBorder="1" applyAlignment="1">
      <alignment/>
    </xf>
    <xf numFmtId="177" fontId="5" fillId="36" borderId="14" xfId="33" applyNumberFormat="1" applyFont="1" applyFill="1" applyBorder="1" applyAlignment="1">
      <alignment/>
    </xf>
    <xf numFmtId="177" fontId="7" fillId="36" borderId="14" xfId="33" applyNumberFormat="1" applyFont="1" applyFill="1" applyBorder="1" applyAlignment="1">
      <alignment/>
    </xf>
    <xf numFmtId="177" fontId="5" fillId="33" borderId="20" xfId="33" applyNumberFormat="1" applyFont="1" applyFill="1" applyBorder="1" applyAlignment="1">
      <alignment/>
    </xf>
    <xf numFmtId="177" fontId="5" fillId="35" borderId="20" xfId="33" applyNumberFormat="1" applyFont="1" applyFill="1" applyBorder="1" applyAlignment="1">
      <alignment/>
    </xf>
    <xf numFmtId="177" fontId="4" fillId="33" borderId="12" xfId="33" applyNumberFormat="1" applyFont="1" applyFill="1" applyBorder="1" applyAlignment="1">
      <alignment/>
    </xf>
    <xf numFmtId="177" fontId="4" fillId="36" borderId="12" xfId="33" applyNumberFormat="1" applyFont="1" applyFill="1" applyBorder="1" applyAlignment="1">
      <alignment/>
    </xf>
    <xf numFmtId="177" fontId="4" fillId="37" borderId="12" xfId="33" applyNumberFormat="1" applyFont="1" applyFill="1" applyBorder="1" applyAlignment="1">
      <alignment/>
    </xf>
    <xf numFmtId="177" fontId="6" fillId="36" borderId="12" xfId="33" applyNumberFormat="1" applyFont="1" applyFill="1" applyBorder="1" applyAlignment="1">
      <alignment/>
    </xf>
    <xf numFmtId="177" fontId="5" fillId="33" borderId="14" xfId="33" applyNumberFormat="1" applyFont="1" applyFill="1" applyBorder="1" applyAlignment="1">
      <alignment/>
    </xf>
    <xf numFmtId="177" fontId="5" fillId="36" borderId="14" xfId="33" applyNumberFormat="1" applyFont="1" applyFill="1" applyBorder="1" applyAlignment="1">
      <alignment/>
    </xf>
    <xf numFmtId="177" fontId="4" fillId="0" borderId="14" xfId="33" applyNumberFormat="1" applyFont="1" applyBorder="1" applyAlignment="1">
      <alignment/>
    </xf>
    <xf numFmtId="177" fontId="6" fillId="0" borderId="14" xfId="33" applyNumberFormat="1" applyFont="1" applyBorder="1" applyAlignment="1">
      <alignment/>
    </xf>
    <xf numFmtId="177" fontId="7" fillId="0" borderId="12" xfId="33" applyNumberFormat="1" applyFont="1" applyBorder="1" applyAlignment="1">
      <alignment/>
    </xf>
    <xf numFmtId="177" fontId="5" fillId="35" borderId="12" xfId="33" applyNumberFormat="1" applyFont="1" applyFill="1" applyBorder="1" applyAlignment="1">
      <alignment/>
    </xf>
    <xf numFmtId="177" fontId="4" fillId="33" borderId="12" xfId="0" applyNumberFormat="1" applyFont="1" applyFill="1" applyBorder="1" applyAlignment="1">
      <alignment horizontal="center"/>
    </xf>
    <xf numFmtId="177" fontId="4" fillId="36" borderId="12" xfId="0" applyNumberFormat="1" applyFont="1" applyFill="1" applyBorder="1" applyAlignment="1">
      <alignment horizontal="center"/>
    </xf>
    <xf numFmtId="177" fontId="6" fillId="36" borderId="12" xfId="0" applyNumberFormat="1" applyFont="1" applyFill="1" applyBorder="1" applyAlignment="1">
      <alignment horizontal="center"/>
    </xf>
    <xf numFmtId="177" fontId="6" fillId="0" borderId="14" xfId="33" applyNumberFormat="1" applyFont="1" applyBorder="1" applyAlignment="1">
      <alignment/>
    </xf>
    <xf numFmtId="177" fontId="4" fillId="33" borderId="14" xfId="33" applyNumberFormat="1" applyFont="1" applyFill="1" applyBorder="1" applyAlignment="1">
      <alignment/>
    </xf>
    <xf numFmtId="177" fontId="6" fillId="34" borderId="12" xfId="0" applyNumberFormat="1" applyFont="1" applyFill="1" applyBorder="1" applyAlignment="1">
      <alignment/>
    </xf>
    <xf numFmtId="177" fontId="6" fillId="34" borderId="14" xfId="0" applyNumberFormat="1" applyFont="1" applyFill="1" applyBorder="1" applyAlignment="1">
      <alignment/>
    </xf>
    <xf numFmtId="177" fontId="6" fillId="34" borderId="14" xfId="33" applyNumberFormat="1" applyFont="1" applyFill="1" applyBorder="1" applyAlignment="1">
      <alignment/>
    </xf>
    <xf numFmtId="177" fontId="6" fillId="0" borderId="10" xfId="33" applyNumberFormat="1" applyFont="1" applyBorder="1" applyAlignment="1">
      <alignment/>
    </xf>
    <xf numFmtId="177" fontId="4" fillId="33" borderId="14" xfId="0" applyNumberFormat="1" applyFont="1" applyFill="1" applyBorder="1" applyAlignment="1">
      <alignment/>
    </xf>
    <xf numFmtId="177" fontId="4" fillId="35" borderId="14" xfId="0" applyNumberFormat="1" applyFont="1" applyFill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34" borderId="12" xfId="33" applyNumberFormat="1" applyFont="1" applyFill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7"/>
  <sheetViews>
    <sheetView tabSelected="1" zoomScale="115" zoomScaleNormal="115" workbookViewId="0" topLeftCell="A1">
      <selection activeCell="D855" sqref="D855"/>
    </sheetView>
  </sheetViews>
  <sheetFormatPr defaultColWidth="9.140625" defaultRowHeight="12.75" outlineLevelRow="2"/>
  <cols>
    <col min="1" max="1" width="5.421875" style="0" customWidth="1"/>
    <col min="2" max="2" width="6.421875" style="0" customWidth="1"/>
    <col min="3" max="3" width="23.421875" style="0" customWidth="1"/>
    <col min="4" max="5" width="12.8515625" style="0" customWidth="1"/>
    <col min="6" max="6" width="12.00390625" style="0" customWidth="1"/>
    <col min="7" max="7" width="11.8515625" style="0" customWidth="1"/>
    <col min="8" max="8" width="14.28125" style="0" bestFit="1" customWidth="1"/>
    <col min="10" max="10" width="13.28125" style="0" bestFit="1" customWidth="1"/>
    <col min="11" max="11" width="9.57421875" style="0" bestFit="1" customWidth="1"/>
    <col min="12" max="12" width="13.28125" style="0" bestFit="1" customWidth="1"/>
    <col min="13" max="13" width="16.28125" style="0" customWidth="1"/>
    <col min="14" max="14" width="13.140625" style="0" customWidth="1"/>
  </cols>
  <sheetData>
    <row r="1" spans="1:3" ht="12.75">
      <c r="A1" s="78" t="s">
        <v>283</v>
      </c>
      <c r="B1" s="78"/>
      <c r="C1" s="78"/>
    </row>
    <row r="2" spans="1:3" ht="12.75">
      <c r="A2" s="1" t="s">
        <v>190</v>
      </c>
      <c r="C2" s="1"/>
    </row>
    <row r="3" spans="1:7" ht="12.75">
      <c r="A3" s="2" t="s">
        <v>191</v>
      </c>
      <c r="C3" s="2"/>
      <c r="D3" s="81" t="s">
        <v>192</v>
      </c>
      <c r="E3" s="81" t="s">
        <v>192</v>
      </c>
      <c r="F3" s="81" t="s">
        <v>192</v>
      </c>
      <c r="G3" s="81" t="s">
        <v>192</v>
      </c>
    </row>
    <row r="4" spans="1:7" ht="12.75">
      <c r="A4" s="3" t="s">
        <v>0</v>
      </c>
      <c r="B4" s="4" t="s">
        <v>1</v>
      </c>
      <c r="C4" s="4"/>
      <c r="D4" s="5" t="s">
        <v>269</v>
      </c>
      <c r="E4" s="5" t="s">
        <v>273</v>
      </c>
      <c r="F4" s="5" t="s">
        <v>270</v>
      </c>
      <c r="G4" s="5" t="s">
        <v>271</v>
      </c>
    </row>
    <row r="5" spans="1:7" ht="12.75">
      <c r="A5" s="6"/>
      <c r="B5" s="7"/>
      <c r="C5" s="7"/>
      <c r="D5" s="8">
        <v>2016</v>
      </c>
      <c r="E5" s="8" t="s">
        <v>274</v>
      </c>
      <c r="F5" s="8" t="s">
        <v>284</v>
      </c>
      <c r="G5" s="8" t="s">
        <v>272</v>
      </c>
    </row>
    <row r="6" spans="1:7" ht="12.75">
      <c r="A6" s="9">
        <v>41</v>
      </c>
      <c r="B6" s="10">
        <v>223002</v>
      </c>
      <c r="C6" s="10" t="s">
        <v>3</v>
      </c>
      <c r="D6" s="88">
        <v>14000</v>
      </c>
      <c r="E6" s="88">
        <v>14000</v>
      </c>
      <c r="F6" s="88">
        <v>9236</v>
      </c>
      <c r="G6" s="188">
        <f>F6/E6*100</f>
        <v>65.97142857142858</v>
      </c>
    </row>
    <row r="7" spans="1:7" ht="12.75">
      <c r="A7" s="12">
        <v>41</v>
      </c>
      <c r="B7" s="10">
        <v>223003</v>
      </c>
      <c r="C7" s="10" t="s">
        <v>226</v>
      </c>
      <c r="D7" s="30"/>
      <c r="E7" s="30"/>
      <c r="F7" s="88">
        <v>1096</v>
      </c>
      <c r="G7" s="188"/>
    </row>
    <row r="8" spans="1:7" ht="12.75">
      <c r="A8" s="12">
        <v>41</v>
      </c>
      <c r="B8" s="10">
        <v>292012</v>
      </c>
      <c r="C8" s="10" t="s">
        <v>4</v>
      </c>
      <c r="D8" s="30"/>
      <c r="E8" s="30"/>
      <c r="F8" s="88">
        <v>24</v>
      </c>
      <c r="G8" s="188"/>
    </row>
    <row r="9" spans="1:7" ht="12.75">
      <c r="A9" s="12">
        <v>72</v>
      </c>
      <c r="B9" s="10">
        <v>311</v>
      </c>
      <c r="C9" s="10" t="s">
        <v>214</v>
      </c>
      <c r="D9" s="30"/>
      <c r="E9" s="30"/>
      <c r="F9" s="88"/>
      <c r="G9" s="188"/>
    </row>
    <row r="10" spans="1:7" ht="12.75">
      <c r="A10" s="13"/>
      <c r="B10" s="14"/>
      <c r="C10" s="14" t="s">
        <v>5</v>
      </c>
      <c r="D10" s="189">
        <f>SUM(D6:D9)</f>
        <v>14000</v>
      </c>
      <c r="E10" s="189">
        <f>SUM(E6:E9)</f>
        <v>14000</v>
      </c>
      <c r="F10" s="189">
        <f>SUM(F6:F9)</f>
        <v>10356</v>
      </c>
      <c r="G10" s="190">
        <f>F10/E10*100</f>
        <v>73.97142857142858</v>
      </c>
    </row>
    <row r="11" spans="4:7" ht="12.75">
      <c r="D11" s="81" t="s">
        <v>192</v>
      </c>
      <c r="E11" s="81" t="s">
        <v>192</v>
      </c>
      <c r="F11" s="81" t="s">
        <v>192</v>
      </c>
      <c r="G11" s="81" t="s">
        <v>192</v>
      </c>
    </row>
    <row r="12" spans="1:7" ht="12.75">
      <c r="A12" s="3" t="s">
        <v>0</v>
      </c>
      <c r="B12" s="15" t="s">
        <v>6</v>
      </c>
      <c r="C12" s="4"/>
      <c r="D12" s="5" t="s">
        <v>269</v>
      </c>
      <c r="E12" s="5" t="s">
        <v>273</v>
      </c>
      <c r="F12" s="5" t="s">
        <v>270</v>
      </c>
      <c r="G12" s="5" t="s">
        <v>271</v>
      </c>
    </row>
    <row r="13" spans="1:7" ht="12.75">
      <c r="A13" s="6"/>
      <c r="B13" s="16"/>
      <c r="C13" s="7"/>
      <c r="D13" s="8">
        <v>2016</v>
      </c>
      <c r="E13" s="8" t="s">
        <v>274</v>
      </c>
      <c r="F13" s="8" t="s">
        <v>284</v>
      </c>
      <c r="G13" s="8" t="s">
        <v>272</v>
      </c>
    </row>
    <row r="14" spans="1:7" ht="12.75">
      <c r="A14" s="17"/>
      <c r="B14" s="14"/>
      <c r="C14" s="14" t="s">
        <v>7</v>
      </c>
      <c r="D14" s="112">
        <f>D15+D76</f>
        <v>197600</v>
      </c>
      <c r="E14" s="112">
        <f>E15+E76</f>
        <v>200202</v>
      </c>
      <c r="F14" s="112">
        <f>F15+F76</f>
        <v>79072</v>
      </c>
      <c r="G14" s="191">
        <f>F14/E14*100</f>
        <v>39.49610892998072</v>
      </c>
    </row>
    <row r="15" spans="1:8" ht="12.75">
      <c r="A15" s="153"/>
      <c r="B15" s="14"/>
      <c r="C15" s="14" t="s">
        <v>260</v>
      </c>
      <c r="D15" s="112">
        <f>D18+D23+D32+D69</f>
        <v>161260</v>
      </c>
      <c r="E15" s="112">
        <f>E18+E23+E32+E69</f>
        <v>163862</v>
      </c>
      <c r="F15" s="112">
        <f>F18+F23+F32+F69</f>
        <v>69040</v>
      </c>
      <c r="G15" s="191">
        <f aca="true" t="shared" si="0" ref="G15:G70">F15/E15*100</f>
        <v>42.13301436574678</v>
      </c>
      <c r="H15" s="146"/>
    </row>
    <row r="16" spans="1:8" ht="12.75">
      <c r="A16" s="159"/>
      <c r="B16" s="160" t="s">
        <v>8</v>
      </c>
      <c r="C16" s="160" t="s">
        <v>261</v>
      </c>
      <c r="D16" s="161">
        <v>147860</v>
      </c>
      <c r="E16" s="161"/>
      <c r="F16" s="161"/>
      <c r="G16" s="195"/>
      <c r="H16" s="169"/>
    </row>
    <row r="17" spans="1:8" ht="12.75">
      <c r="A17" s="159"/>
      <c r="B17" s="160">
        <v>630</v>
      </c>
      <c r="C17" s="160" t="s">
        <v>251</v>
      </c>
      <c r="D17" s="161">
        <v>14000</v>
      </c>
      <c r="E17" s="161"/>
      <c r="F17" s="161"/>
      <c r="G17" s="195"/>
      <c r="H17" s="169"/>
    </row>
    <row r="18" spans="1:8" ht="12.75">
      <c r="A18" s="12">
        <v>41</v>
      </c>
      <c r="B18" s="19">
        <v>610</v>
      </c>
      <c r="C18" s="19" t="s">
        <v>184</v>
      </c>
      <c r="D18" s="115">
        <f>SUM(D19:D22)</f>
        <v>95940</v>
      </c>
      <c r="E18" s="115">
        <f>SUM(E19:E22)</f>
        <v>95940</v>
      </c>
      <c r="F18" s="115">
        <f>SUM(F19:F22)</f>
        <v>36155</v>
      </c>
      <c r="G18" s="192">
        <f t="shared" si="0"/>
        <v>37.685011465499265</v>
      </c>
      <c r="H18" s="172"/>
    </row>
    <row r="19" spans="1:7" ht="12.75" hidden="1" outlineLevel="1">
      <c r="A19" s="12">
        <v>41</v>
      </c>
      <c r="B19" s="10">
        <v>611</v>
      </c>
      <c r="C19" s="10" t="s">
        <v>10</v>
      </c>
      <c r="D19" s="88">
        <v>95940</v>
      </c>
      <c r="E19" s="88">
        <v>88290</v>
      </c>
      <c r="F19" s="88">
        <v>33223</v>
      </c>
      <c r="G19" s="193">
        <f t="shared" si="0"/>
        <v>37.62940310340922</v>
      </c>
    </row>
    <row r="20" spans="1:8" ht="12.75" hidden="1" outlineLevel="1">
      <c r="A20" s="12">
        <v>111</v>
      </c>
      <c r="B20" s="10">
        <v>611</v>
      </c>
      <c r="C20" s="10" t="s">
        <v>10</v>
      </c>
      <c r="D20" s="30"/>
      <c r="E20" s="88">
        <v>7550</v>
      </c>
      <c r="F20" s="88">
        <v>2932</v>
      </c>
      <c r="G20" s="193">
        <f t="shared" si="0"/>
        <v>38.83443708609271</v>
      </c>
      <c r="H20" s="146">
        <f>D18+D23+D32+D69</f>
        <v>161260</v>
      </c>
    </row>
    <row r="21" spans="1:7" ht="12.75" hidden="1" outlineLevel="1">
      <c r="A21" s="12">
        <v>41</v>
      </c>
      <c r="B21" s="10">
        <v>612</v>
      </c>
      <c r="C21" s="10" t="s">
        <v>235</v>
      </c>
      <c r="D21" s="30"/>
      <c r="E21" s="88"/>
      <c r="F21" s="88"/>
      <c r="G21" s="193"/>
    </row>
    <row r="22" spans="1:7" ht="12.75" hidden="1" outlineLevel="1">
      <c r="A22" s="12">
        <v>41</v>
      </c>
      <c r="B22" s="10" t="s">
        <v>236</v>
      </c>
      <c r="C22" s="10" t="s">
        <v>237</v>
      </c>
      <c r="D22" s="30"/>
      <c r="E22" s="88">
        <v>100</v>
      </c>
      <c r="F22" s="88"/>
      <c r="G22" s="193">
        <f t="shared" si="0"/>
        <v>0</v>
      </c>
    </row>
    <row r="23" spans="1:7" ht="12.75" collapsed="1">
      <c r="A23" s="12">
        <v>41</v>
      </c>
      <c r="B23" s="19">
        <v>620</v>
      </c>
      <c r="C23" s="19" t="s">
        <v>14</v>
      </c>
      <c r="D23" s="97">
        <f>SUM(D24:D31)</f>
        <v>33770</v>
      </c>
      <c r="E23" s="97">
        <f>SUM(E24:E31)</f>
        <v>33770</v>
      </c>
      <c r="F23" s="97">
        <f>SUM(F24:F31)</f>
        <v>13843</v>
      </c>
      <c r="G23" s="192">
        <f t="shared" si="0"/>
        <v>40.99200473793307</v>
      </c>
    </row>
    <row r="24" spans="1:11" ht="12.75" hidden="1" outlineLevel="1">
      <c r="A24" s="12">
        <v>41</v>
      </c>
      <c r="B24" s="10" t="s">
        <v>15</v>
      </c>
      <c r="C24" s="10" t="s">
        <v>16</v>
      </c>
      <c r="D24" s="88">
        <v>9594</v>
      </c>
      <c r="E24" s="88">
        <v>9500</v>
      </c>
      <c r="F24" s="88">
        <v>4132</v>
      </c>
      <c r="G24" s="193">
        <f t="shared" si="0"/>
        <v>43.49473684210526</v>
      </c>
      <c r="I24">
        <v>10</v>
      </c>
      <c r="J24" s="143" t="s">
        <v>239</v>
      </c>
      <c r="K24" s="144">
        <f aca="true" t="shared" si="1" ref="K24:K30">H24*I24/100</f>
        <v>0</v>
      </c>
    </row>
    <row r="25" spans="1:11" ht="12.75" hidden="1" outlineLevel="1">
      <c r="A25" s="12">
        <v>41</v>
      </c>
      <c r="B25" s="10">
        <v>625001</v>
      </c>
      <c r="C25" s="10" t="s">
        <v>17</v>
      </c>
      <c r="D25" s="88">
        <v>1343</v>
      </c>
      <c r="E25" s="88">
        <v>1400</v>
      </c>
      <c r="F25" s="88">
        <v>539</v>
      </c>
      <c r="G25" s="193">
        <f t="shared" si="0"/>
        <v>38.5</v>
      </c>
      <c r="I25">
        <v>1.4</v>
      </c>
      <c r="J25" s="143" t="s">
        <v>240</v>
      </c>
      <c r="K25" s="144">
        <f t="shared" si="1"/>
        <v>0</v>
      </c>
    </row>
    <row r="26" spans="1:11" ht="12.75" hidden="1" outlineLevel="1">
      <c r="A26" s="12">
        <v>41</v>
      </c>
      <c r="B26" s="10">
        <v>625002</v>
      </c>
      <c r="C26" s="10" t="s">
        <v>18</v>
      </c>
      <c r="D26" s="88">
        <v>13432</v>
      </c>
      <c r="E26" s="88">
        <v>13970</v>
      </c>
      <c r="F26" s="88">
        <v>5394</v>
      </c>
      <c r="G26" s="193">
        <f t="shared" si="0"/>
        <v>38.61130994989262</v>
      </c>
      <c r="I26">
        <v>14</v>
      </c>
      <c r="J26" s="143" t="s">
        <v>241</v>
      </c>
      <c r="K26" s="144">
        <f t="shared" si="1"/>
        <v>0</v>
      </c>
    </row>
    <row r="27" spans="1:11" ht="12.75" hidden="1" outlineLevel="1">
      <c r="A27" s="12">
        <v>41</v>
      </c>
      <c r="B27" s="10">
        <v>625003</v>
      </c>
      <c r="C27" s="10" t="s">
        <v>19</v>
      </c>
      <c r="D27" s="88">
        <v>767</v>
      </c>
      <c r="E27" s="88">
        <v>800</v>
      </c>
      <c r="F27" s="88">
        <v>330</v>
      </c>
      <c r="G27" s="193">
        <f t="shared" si="0"/>
        <v>41.25</v>
      </c>
      <c r="I27">
        <v>0.8</v>
      </c>
      <c r="J27" s="143" t="s">
        <v>242</v>
      </c>
      <c r="K27" s="144">
        <f t="shared" si="1"/>
        <v>0</v>
      </c>
    </row>
    <row r="28" spans="1:11" ht="12.75" hidden="1" outlineLevel="1">
      <c r="A28" s="12">
        <v>41</v>
      </c>
      <c r="B28" s="10">
        <v>625004</v>
      </c>
      <c r="C28" s="10" t="s">
        <v>20</v>
      </c>
      <c r="D28" s="88">
        <v>2878</v>
      </c>
      <c r="E28" s="88">
        <v>3000</v>
      </c>
      <c r="F28" s="88">
        <v>1143</v>
      </c>
      <c r="G28" s="193">
        <f t="shared" si="0"/>
        <v>38.1</v>
      </c>
      <c r="I28">
        <v>3</v>
      </c>
      <c r="J28" s="143" t="s">
        <v>243</v>
      </c>
      <c r="K28" s="144">
        <f t="shared" si="1"/>
        <v>0</v>
      </c>
    </row>
    <row r="29" spans="1:11" ht="12.75" hidden="1" outlineLevel="1">
      <c r="A29" s="12">
        <v>41</v>
      </c>
      <c r="B29" s="10">
        <v>625005</v>
      </c>
      <c r="C29" s="10" t="s">
        <v>21</v>
      </c>
      <c r="D29" s="88">
        <v>959</v>
      </c>
      <c r="E29" s="88">
        <v>1000</v>
      </c>
      <c r="F29" s="88">
        <v>380</v>
      </c>
      <c r="G29" s="193">
        <f t="shared" si="0"/>
        <v>38</v>
      </c>
      <c r="I29">
        <v>1</v>
      </c>
      <c r="J29" s="143" t="s">
        <v>244</v>
      </c>
      <c r="K29" s="144">
        <f t="shared" si="1"/>
        <v>0</v>
      </c>
    </row>
    <row r="30" spans="1:11" ht="12.75" hidden="1" outlineLevel="1">
      <c r="A30" s="12">
        <v>41</v>
      </c>
      <c r="B30" s="10">
        <v>625007</v>
      </c>
      <c r="C30" s="10" t="s">
        <v>210</v>
      </c>
      <c r="D30" s="88">
        <v>4557</v>
      </c>
      <c r="E30" s="88">
        <v>3800</v>
      </c>
      <c r="F30" s="88">
        <v>1829</v>
      </c>
      <c r="G30" s="193">
        <f t="shared" si="0"/>
        <v>48.13157894736842</v>
      </c>
      <c r="I30">
        <v>4.75</v>
      </c>
      <c r="J30" s="143" t="s">
        <v>245</v>
      </c>
      <c r="K30" s="144">
        <f t="shared" si="1"/>
        <v>0</v>
      </c>
    </row>
    <row r="31" spans="1:11" ht="12.75" hidden="1" outlineLevel="1">
      <c r="A31" s="12">
        <v>41</v>
      </c>
      <c r="B31" s="10">
        <v>625006</v>
      </c>
      <c r="C31" s="10" t="s">
        <v>23</v>
      </c>
      <c r="D31" s="88">
        <v>240</v>
      </c>
      <c r="E31" s="88">
        <v>300</v>
      </c>
      <c r="F31" s="88">
        <v>96</v>
      </c>
      <c r="G31" s="193">
        <f t="shared" si="0"/>
        <v>32</v>
      </c>
      <c r="I31">
        <f>SUM(I24:I30)</f>
        <v>34.95</v>
      </c>
      <c r="K31" s="144">
        <f>SUM(K24:K30)</f>
        <v>0</v>
      </c>
    </row>
    <row r="32" spans="1:7" ht="12.75" collapsed="1">
      <c r="A32" s="12">
        <v>41</v>
      </c>
      <c r="B32" s="19">
        <v>630</v>
      </c>
      <c r="C32" s="19" t="s">
        <v>24</v>
      </c>
      <c r="D32" s="93">
        <f>D33+D35+D40+D50+D57+D59</f>
        <v>31250</v>
      </c>
      <c r="E32" s="93">
        <f>E33+E35+E40+E50+E57+E59</f>
        <v>33852</v>
      </c>
      <c r="F32" s="93">
        <f>F33+F35+F40+F50+F57+F59</f>
        <v>17318</v>
      </c>
      <c r="G32" s="192">
        <f t="shared" si="0"/>
        <v>51.157981803143095</v>
      </c>
    </row>
    <row r="33" spans="1:7" ht="12.75">
      <c r="A33" s="12">
        <v>41</v>
      </c>
      <c r="B33" s="19">
        <v>631</v>
      </c>
      <c r="C33" s="19" t="s">
        <v>25</v>
      </c>
      <c r="D33" s="97">
        <f>SUM(D34)</f>
        <v>170</v>
      </c>
      <c r="E33" s="97">
        <f>SUM(E34)</f>
        <v>170</v>
      </c>
      <c r="F33" s="97">
        <f>SUM(F34)</f>
        <v>0</v>
      </c>
      <c r="G33" s="192">
        <f t="shared" si="0"/>
        <v>0</v>
      </c>
    </row>
    <row r="34" spans="1:7" ht="12.75">
      <c r="A34" s="12">
        <v>41</v>
      </c>
      <c r="B34" s="10">
        <v>631001</v>
      </c>
      <c r="C34" s="10" t="s">
        <v>26</v>
      </c>
      <c r="D34" s="88">
        <v>170</v>
      </c>
      <c r="E34" s="88">
        <v>170</v>
      </c>
      <c r="F34" s="88">
        <v>0</v>
      </c>
      <c r="G34" s="192">
        <f t="shared" si="0"/>
        <v>0</v>
      </c>
    </row>
    <row r="35" spans="1:7" ht="12.75">
      <c r="A35" s="12">
        <v>41</v>
      </c>
      <c r="B35" s="19">
        <v>632</v>
      </c>
      <c r="C35" s="19" t="s">
        <v>27</v>
      </c>
      <c r="D35" s="97">
        <f>SUM(D36:D39)</f>
        <v>14800</v>
      </c>
      <c r="E35" s="97">
        <f>SUM(E36:E39)</f>
        <v>10762</v>
      </c>
      <c r="F35" s="97">
        <f>SUM(F36:F39)</f>
        <v>9455</v>
      </c>
      <c r="G35" s="192">
        <f t="shared" si="0"/>
        <v>87.85541720869728</v>
      </c>
    </row>
    <row r="36" spans="1:7" ht="12.75" hidden="1" outlineLevel="1">
      <c r="A36" s="12">
        <v>41</v>
      </c>
      <c r="B36" s="10">
        <v>632001</v>
      </c>
      <c r="C36" s="10" t="s">
        <v>28</v>
      </c>
      <c r="D36" s="88">
        <v>3350</v>
      </c>
      <c r="E36" s="88">
        <v>3350</v>
      </c>
      <c r="F36" s="88">
        <v>1752</v>
      </c>
      <c r="G36" s="193">
        <f t="shared" si="0"/>
        <v>52.29850746268657</v>
      </c>
    </row>
    <row r="37" spans="1:7" ht="12.75" hidden="1" outlineLevel="1">
      <c r="A37" s="12">
        <v>41</v>
      </c>
      <c r="B37" s="10">
        <v>632001</v>
      </c>
      <c r="C37" s="10" t="s">
        <v>234</v>
      </c>
      <c r="D37" s="88">
        <v>10000</v>
      </c>
      <c r="E37" s="88">
        <v>5412</v>
      </c>
      <c r="F37" s="88">
        <v>6991</v>
      </c>
      <c r="G37" s="193">
        <f t="shared" si="0"/>
        <v>129.1759053954176</v>
      </c>
    </row>
    <row r="38" spans="1:7" ht="12.75" hidden="1" outlineLevel="1">
      <c r="A38" s="12">
        <v>41</v>
      </c>
      <c r="B38" s="10">
        <v>632002</v>
      </c>
      <c r="C38" s="10" t="s">
        <v>30</v>
      </c>
      <c r="D38" s="88">
        <v>1200</v>
      </c>
      <c r="E38" s="88">
        <v>1200</v>
      </c>
      <c r="F38" s="88">
        <v>395</v>
      </c>
      <c r="G38" s="193">
        <f t="shared" si="0"/>
        <v>32.916666666666664</v>
      </c>
    </row>
    <row r="39" spans="1:7" ht="12.75" hidden="1" outlineLevel="1">
      <c r="A39" s="12">
        <v>41</v>
      </c>
      <c r="B39" s="10">
        <v>632003</v>
      </c>
      <c r="C39" s="10" t="s">
        <v>31</v>
      </c>
      <c r="D39" s="88">
        <v>250</v>
      </c>
      <c r="E39" s="88">
        <v>800</v>
      </c>
      <c r="F39" s="88">
        <v>317</v>
      </c>
      <c r="G39" s="193">
        <f t="shared" si="0"/>
        <v>39.625</v>
      </c>
    </row>
    <row r="40" spans="1:7" ht="12.75" collapsed="1">
      <c r="A40" s="12">
        <v>41</v>
      </c>
      <c r="B40" s="19">
        <v>633</v>
      </c>
      <c r="C40" s="19" t="s">
        <v>32</v>
      </c>
      <c r="D40" s="97">
        <f>SUM(D41:D49)</f>
        <v>5300</v>
      </c>
      <c r="E40" s="97">
        <f>SUM(E41:E49)</f>
        <v>8752</v>
      </c>
      <c r="F40" s="97">
        <f>SUM(F41:F49)</f>
        <v>1389</v>
      </c>
      <c r="G40" s="192">
        <f t="shared" si="0"/>
        <v>15.870658135283364</v>
      </c>
    </row>
    <row r="41" spans="1:7" ht="12.75" hidden="1" outlineLevel="1">
      <c r="A41" s="12">
        <v>41</v>
      </c>
      <c r="B41" s="10">
        <v>633001</v>
      </c>
      <c r="C41" s="10" t="s">
        <v>33</v>
      </c>
      <c r="D41" s="88">
        <v>1000</v>
      </c>
      <c r="E41" s="88"/>
      <c r="F41" s="88"/>
      <c r="G41" s="192">
        <v>0</v>
      </c>
    </row>
    <row r="42" spans="1:7" ht="12.75" hidden="1" outlineLevel="1">
      <c r="A42" s="12">
        <v>111</v>
      </c>
      <c r="B42" s="10">
        <v>633001</v>
      </c>
      <c r="C42" s="10" t="s">
        <v>34</v>
      </c>
      <c r="D42" s="88"/>
      <c r="E42" s="88">
        <v>0</v>
      </c>
      <c r="F42" s="88">
        <v>0</v>
      </c>
      <c r="G42" s="192">
        <v>0</v>
      </c>
    </row>
    <row r="43" spans="1:7" ht="12.75" hidden="1" outlineLevel="1">
      <c r="A43" s="12">
        <v>41</v>
      </c>
      <c r="B43" s="10">
        <v>633</v>
      </c>
      <c r="C43" s="10" t="s">
        <v>185</v>
      </c>
      <c r="D43" s="88">
        <v>500</v>
      </c>
      <c r="E43" s="88"/>
      <c r="F43" s="88"/>
      <c r="G43" s="192">
        <v>0</v>
      </c>
    </row>
    <row r="44" spans="1:7" ht="12.75" hidden="1" outlineLevel="1">
      <c r="A44" s="12">
        <v>41</v>
      </c>
      <c r="B44" s="10">
        <v>633006</v>
      </c>
      <c r="C44" s="10" t="s">
        <v>35</v>
      </c>
      <c r="D44" s="88">
        <v>2000</v>
      </c>
      <c r="E44" s="88">
        <v>5000</v>
      </c>
      <c r="F44" s="88">
        <v>1216</v>
      </c>
      <c r="G44" s="193">
        <f t="shared" si="0"/>
        <v>24.32</v>
      </c>
    </row>
    <row r="45" spans="1:7" ht="12.75" hidden="1" outlineLevel="1">
      <c r="A45" s="12">
        <v>41</v>
      </c>
      <c r="B45" s="10">
        <v>633009</v>
      </c>
      <c r="C45" s="10" t="s">
        <v>36</v>
      </c>
      <c r="D45" s="88">
        <v>1500</v>
      </c>
      <c r="E45" s="88">
        <v>500</v>
      </c>
      <c r="F45" s="88">
        <v>108</v>
      </c>
      <c r="G45" s="192">
        <f t="shared" si="0"/>
        <v>21.6</v>
      </c>
    </row>
    <row r="46" spans="1:7" ht="12.75" hidden="1" outlineLevel="1">
      <c r="A46" s="12">
        <v>111</v>
      </c>
      <c r="B46" s="10">
        <v>633009</v>
      </c>
      <c r="C46" s="10" t="s">
        <v>36</v>
      </c>
      <c r="D46" s="88"/>
      <c r="E46" s="88">
        <v>0</v>
      </c>
      <c r="F46" s="88"/>
      <c r="G46" s="192"/>
    </row>
    <row r="47" spans="1:7" ht="12.75" hidden="1" outlineLevel="1">
      <c r="A47" s="12">
        <v>111</v>
      </c>
      <c r="B47" s="10">
        <v>633010</v>
      </c>
      <c r="C47" s="10" t="s">
        <v>37</v>
      </c>
      <c r="D47" s="88"/>
      <c r="E47" s="88">
        <v>2602</v>
      </c>
      <c r="F47" s="88"/>
      <c r="G47" s="192">
        <f t="shared" si="0"/>
        <v>0</v>
      </c>
    </row>
    <row r="48" spans="1:7" ht="12.75" hidden="1" outlineLevel="1">
      <c r="A48" s="12">
        <v>41</v>
      </c>
      <c r="B48" s="10">
        <v>633010</v>
      </c>
      <c r="C48" s="10" t="s">
        <v>37</v>
      </c>
      <c r="D48" s="88">
        <v>200</v>
      </c>
      <c r="E48" s="88">
        <v>500</v>
      </c>
      <c r="F48" s="88">
        <v>15</v>
      </c>
      <c r="G48" s="193">
        <f t="shared" si="0"/>
        <v>3</v>
      </c>
    </row>
    <row r="49" spans="1:7" ht="12.75" hidden="1" outlineLevel="1">
      <c r="A49" s="12">
        <v>41</v>
      </c>
      <c r="B49" s="10">
        <v>633015</v>
      </c>
      <c r="C49" s="10" t="s">
        <v>38</v>
      </c>
      <c r="D49" s="88">
        <v>100</v>
      </c>
      <c r="E49" s="88">
        <v>150</v>
      </c>
      <c r="F49" s="88">
        <v>50</v>
      </c>
      <c r="G49" s="193">
        <f t="shared" si="0"/>
        <v>33.33333333333333</v>
      </c>
    </row>
    <row r="50" spans="1:7" ht="12.75" collapsed="1">
      <c r="A50" s="12">
        <v>41</v>
      </c>
      <c r="B50" s="19">
        <v>635</v>
      </c>
      <c r="C50" s="19" t="s">
        <v>39</v>
      </c>
      <c r="D50" s="97">
        <f>SUM(D51:D56)</f>
        <v>900</v>
      </c>
      <c r="E50" s="97">
        <f>SUM(E51:E56)</f>
        <v>4153</v>
      </c>
      <c r="F50" s="97">
        <f>SUM(F51:F56)</f>
        <v>276</v>
      </c>
      <c r="G50" s="192">
        <f t="shared" si="0"/>
        <v>6.645798218155551</v>
      </c>
    </row>
    <row r="51" spans="1:7" ht="12.75" hidden="1" outlineLevel="1">
      <c r="A51" s="12">
        <v>41</v>
      </c>
      <c r="B51" s="10">
        <v>635006</v>
      </c>
      <c r="C51" s="10" t="s">
        <v>215</v>
      </c>
      <c r="D51" s="88"/>
      <c r="E51" s="88">
        <v>4153</v>
      </c>
      <c r="F51" s="88">
        <v>208</v>
      </c>
      <c r="G51" s="193">
        <f t="shared" si="0"/>
        <v>5.008427642667951</v>
      </c>
    </row>
    <row r="52" spans="1:7" ht="12.75" hidden="1" outlineLevel="1">
      <c r="A52" s="12">
        <v>41</v>
      </c>
      <c r="B52" s="10">
        <v>635002</v>
      </c>
      <c r="C52" s="10" t="s">
        <v>41</v>
      </c>
      <c r="D52" s="88"/>
      <c r="E52" s="88"/>
      <c r="F52" s="88"/>
      <c r="G52" s="192"/>
    </row>
    <row r="53" spans="1:7" ht="12.75" hidden="1" outlineLevel="1">
      <c r="A53" s="12">
        <v>41</v>
      </c>
      <c r="B53" s="10">
        <v>635004</v>
      </c>
      <c r="C53" s="10" t="s">
        <v>42</v>
      </c>
      <c r="D53" s="88"/>
      <c r="E53" s="88"/>
      <c r="F53" s="88">
        <v>68</v>
      </c>
      <c r="G53" s="192"/>
    </row>
    <row r="54" spans="1:7" ht="12.75" hidden="1" outlineLevel="1">
      <c r="A54" s="12">
        <v>41</v>
      </c>
      <c r="B54" s="10">
        <v>635005</v>
      </c>
      <c r="C54" s="10" t="s">
        <v>43</v>
      </c>
      <c r="D54" s="88">
        <v>900</v>
      </c>
      <c r="E54" s="88"/>
      <c r="F54" s="88"/>
      <c r="G54" s="192"/>
    </row>
    <row r="55" spans="1:7" ht="12.75" hidden="1" outlineLevel="1">
      <c r="A55" s="12">
        <v>72</v>
      </c>
      <c r="B55" s="10">
        <v>635006</v>
      </c>
      <c r="C55" s="10" t="s">
        <v>215</v>
      </c>
      <c r="D55" s="88"/>
      <c r="E55" s="88">
        <v>0</v>
      </c>
      <c r="F55" s="88"/>
      <c r="G55" s="192"/>
    </row>
    <row r="56" spans="1:7" ht="12.75" hidden="1" outlineLevel="1">
      <c r="A56" s="12">
        <v>111</v>
      </c>
      <c r="B56" s="10">
        <v>635006</v>
      </c>
      <c r="C56" s="10" t="s">
        <v>44</v>
      </c>
      <c r="D56" s="88"/>
      <c r="E56" s="88"/>
      <c r="F56" s="88"/>
      <c r="G56" s="192"/>
    </row>
    <row r="57" spans="1:7" ht="12.75" collapsed="1">
      <c r="A57" s="12">
        <v>41</v>
      </c>
      <c r="B57" s="19">
        <v>636</v>
      </c>
      <c r="C57" s="19" t="s">
        <v>45</v>
      </c>
      <c r="D57" s="88"/>
      <c r="E57" s="88"/>
      <c r="F57" s="88"/>
      <c r="G57" s="192"/>
    </row>
    <row r="58" spans="1:7" ht="12.75">
      <c r="A58" s="12"/>
      <c r="B58" s="10">
        <v>636001</v>
      </c>
      <c r="C58" s="10" t="s">
        <v>46</v>
      </c>
      <c r="D58" s="88"/>
      <c r="E58" s="88"/>
      <c r="F58" s="88"/>
      <c r="G58" s="192"/>
    </row>
    <row r="59" spans="1:7" ht="12.75">
      <c r="A59" s="12">
        <v>41</v>
      </c>
      <c r="B59" s="19">
        <v>637</v>
      </c>
      <c r="C59" s="19" t="s">
        <v>47</v>
      </c>
      <c r="D59" s="97">
        <f>SUM(D60:D68)</f>
        <v>10080</v>
      </c>
      <c r="E59" s="97">
        <f>SUM(E60:E68)</f>
        <v>10015</v>
      </c>
      <c r="F59" s="97">
        <f>SUM(F60:F68)</f>
        <v>6198</v>
      </c>
      <c r="G59" s="192">
        <f t="shared" si="0"/>
        <v>61.8871692461308</v>
      </c>
    </row>
    <row r="60" spans="1:7" ht="12.75" hidden="1" outlineLevel="1">
      <c r="A60" s="12">
        <v>41</v>
      </c>
      <c r="B60" s="10">
        <v>637</v>
      </c>
      <c r="C60" s="10" t="s">
        <v>188</v>
      </c>
      <c r="D60" s="88"/>
      <c r="E60" s="88"/>
      <c r="F60" s="88">
        <v>39</v>
      </c>
      <c r="G60" s="192"/>
    </row>
    <row r="61" spans="1:7" ht="12.75" hidden="1" outlineLevel="1">
      <c r="A61" s="12">
        <v>41</v>
      </c>
      <c r="B61" s="10">
        <v>637030</v>
      </c>
      <c r="C61" s="10" t="s">
        <v>275</v>
      </c>
      <c r="D61" s="88"/>
      <c r="E61" s="88"/>
      <c r="F61" s="88">
        <v>193</v>
      </c>
      <c r="G61" s="192"/>
    </row>
    <row r="62" spans="1:7" ht="12.75" hidden="1" outlineLevel="1">
      <c r="A62" s="12">
        <v>41</v>
      </c>
      <c r="B62" s="10">
        <v>637004</v>
      </c>
      <c r="C62" s="10" t="s">
        <v>49</v>
      </c>
      <c r="D62" s="88">
        <v>1800</v>
      </c>
      <c r="E62" s="88">
        <v>1775</v>
      </c>
      <c r="F62" s="88">
        <v>389</v>
      </c>
      <c r="G62" s="193">
        <f t="shared" si="0"/>
        <v>21.91549295774648</v>
      </c>
    </row>
    <row r="63" spans="1:7" ht="12.75" hidden="1" outlineLevel="1">
      <c r="A63" s="12">
        <v>41</v>
      </c>
      <c r="B63" s="10">
        <v>637005</v>
      </c>
      <c r="C63" s="10" t="s">
        <v>50</v>
      </c>
      <c r="D63" s="88">
        <v>300</v>
      </c>
      <c r="E63" s="88">
        <v>440</v>
      </c>
      <c r="F63" s="88">
        <v>100</v>
      </c>
      <c r="G63" s="193">
        <f t="shared" si="0"/>
        <v>22.727272727272727</v>
      </c>
    </row>
    <row r="64" spans="1:7" ht="12.75" hidden="1" outlineLevel="1">
      <c r="A64" s="12">
        <v>41</v>
      </c>
      <c r="B64" s="10">
        <v>637012</v>
      </c>
      <c r="C64" s="10" t="s">
        <v>51</v>
      </c>
      <c r="D64" s="88">
        <v>1100</v>
      </c>
      <c r="E64" s="88">
        <v>1100</v>
      </c>
      <c r="F64" s="88">
        <v>546</v>
      </c>
      <c r="G64" s="193">
        <f t="shared" si="0"/>
        <v>49.63636363636363</v>
      </c>
    </row>
    <row r="65" spans="1:7" ht="12.75" hidden="1" outlineLevel="1">
      <c r="A65" s="12"/>
      <c r="B65" s="10">
        <v>637015</v>
      </c>
      <c r="C65" s="10" t="s">
        <v>52</v>
      </c>
      <c r="D65" s="88">
        <v>500</v>
      </c>
      <c r="E65" s="88">
        <v>500</v>
      </c>
      <c r="F65" s="88"/>
      <c r="G65" s="193">
        <f t="shared" si="0"/>
        <v>0</v>
      </c>
    </row>
    <row r="66" spans="1:7" ht="12.75" hidden="1" outlineLevel="1">
      <c r="A66" s="12">
        <v>41</v>
      </c>
      <c r="B66" s="10">
        <v>637014</v>
      </c>
      <c r="C66" s="10" t="s">
        <v>53</v>
      </c>
      <c r="D66" s="88">
        <v>1500</v>
      </c>
      <c r="E66" s="88">
        <v>2100</v>
      </c>
      <c r="F66" s="88">
        <v>831</v>
      </c>
      <c r="G66" s="193">
        <f t="shared" si="0"/>
        <v>39.57142857142858</v>
      </c>
    </row>
    <row r="67" spans="1:7" ht="12.75" hidden="1" outlineLevel="1">
      <c r="A67" s="12">
        <v>41</v>
      </c>
      <c r="B67" s="10">
        <v>637016</v>
      </c>
      <c r="C67" s="10" t="s">
        <v>54</v>
      </c>
      <c r="D67" s="88">
        <v>880</v>
      </c>
      <c r="E67" s="88">
        <v>1100</v>
      </c>
      <c r="F67" s="88">
        <v>388</v>
      </c>
      <c r="G67" s="193">
        <f t="shared" si="0"/>
        <v>35.27272727272727</v>
      </c>
    </row>
    <row r="68" spans="1:7" ht="12.75" hidden="1" outlineLevel="1">
      <c r="A68" s="12">
        <v>41</v>
      </c>
      <c r="B68" s="10">
        <v>637027</v>
      </c>
      <c r="C68" s="10" t="s">
        <v>55</v>
      </c>
      <c r="D68" s="88">
        <v>4000</v>
      </c>
      <c r="E68" s="88">
        <v>3000</v>
      </c>
      <c r="F68" s="88">
        <v>3712</v>
      </c>
      <c r="G68" s="193">
        <f t="shared" si="0"/>
        <v>123.73333333333333</v>
      </c>
    </row>
    <row r="69" spans="1:7" ht="12.75" collapsed="1">
      <c r="A69" s="12">
        <v>41</v>
      </c>
      <c r="B69" s="19">
        <v>642</v>
      </c>
      <c r="C69" s="19" t="s">
        <v>56</v>
      </c>
      <c r="D69" s="97">
        <f>SUM(D70:D72)</f>
        <v>300</v>
      </c>
      <c r="E69" s="97">
        <f>SUM(E70:E72)</f>
        <v>300</v>
      </c>
      <c r="F69" s="97">
        <f>SUM(F70:F72)</f>
        <v>1724</v>
      </c>
      <c r="G69" s="193">
        <f t="shared" si="0"/>
        <v>574.6666666666667</v>
      </c>
    </row>
    <row r="70" spans="1:7" ht="12.75">
      <c r="A70" s="12">
        <v>41</v>
      </c>
      <c r="B70" s="10">
        <v>642015</v>
      </c>
      <c r="C70" s="10" t="s">
        <v>57</v>
      </c>
      <c r="D70" s="88">
        <v>300</v>
      </c>
      <c r="E70" s="88">
        <v>300</v>
      </c>
      <c r="F70" s="88">
        <v>277</v>
      </c>
      <c r="G70" s="192">
        <f t="shared" si="0"/>
        <v>92.33333333333333</v>
      </c>
    </row>
    <row r="71" spans="1:7" ht="12.75">
      <c r="A71" s="12">
        <v>41</v>
      </c>
      <c r="B71" s="10">
        <v>642013</v>
      </c>
      <c r="C71" s="10" t="s">
        <v>211</v>
      </c>
      <c r="D71" s="88"/>
      <c r="E71" s="88"/>
      <c r="F71" s="88">
        <v>1447</v>
      </c>
      <c r="G71" s="192"/>
    </row>
    <row r="72" spans="1:7" ht="12.75">
      <c r="A72" s="151"/>
      <c r="B72" s="19"/>
      <c r="C72" s="19"/>
      <c r="D72" s="152"/>
      <c r="E72" s="152"/>
      <c r="F72" s="152"/>
      <c r="G72" s="192"/>
    </row>
    <row r="73" spans="2:3" ht="12.75">
      <c r="B73" s="21"/>
      <c r="C73" s="21"/>
    </row>
    <row r="74" spans="2:3" ht="12.75">
      <c r="B74" s="21"/>
      <c r="C74" s="21"/>
    </row>
    <row r="75" spans="1:7" ht="12.75">
      <c r="A75" s="1" t="s">
        <v>264</v>
      </c>
      <c r="B75" s="22"/>
      <c r="C75" s="22"/>
      <c r="D75" s="81" t="s">
        <v>192</v>
      </c>
      <c r="E75" s="81" t="s">
        <v>192</v>
      </c>
      <c r="F75" s="79" t="s">
        <v>192</v>
      </c>
      <c r="G75" s="79" t="s">
        <v>192</v>
      </c>
    </row>
    <row r="76" spans="1:7" ht="12.75">
      <c r="A76" s="23" t="s">
        <v>0</v>
      </c>
      <c r="B76" s="14" t="s">
        <v>59</v>
      </c>
      <c r="C76" s="14" t="s">
        <v>60</v>
      </c>
      <c r="D76" s="98">
        <f>D77+D81+D90+D109</f>
        <v>36340</v>
      </c>
      <c r="E76" s="98">
        <f>E77+E81+E90+E109</f>
        <v>36340</v>
      </c>
      <c r="F76" s="98">
        <f>F77+F81+F90+F109</f>
        <v>10032</v>
      </c>
      <c r="G76" s="196">
        <f>F76/E76*100</f>
        <v>27.605943863511285</v>
      </c>
    </row>
    <row r="77" spans="1:7" ht="12.75">
      <c r="A77" s="24">
        <v>41</v>
      </c>
      <c r="B77" s="19">
        <v>610</v>
      </c>
      <c r="C77" s="19" t="s">
        <v>61</v>
      </c>
      <c r="D77" s="93">
        <f>SUM(D78:D80)</f>
        <v>21960</v>
      </c>
      <c r="E77" s="93">
        <f>SUM(E78:E80)</f>
        <v>21960</v>
      </c>
      <c r="F77" s="93">
        <f>SUM(F78:F80)</f>
        <v>6265</v>
      </c>
      <c r="G77" s="197">
        <f>F77/E77*100</f>
        <v>28.529143897996356</v>
      </c>
    </row>
    <row r="78" spans="1:7" ht="12.75" hidden="1" outlineLevel="1">
      <c r="A78" s="24">
        <v>41</v>
      </c>
      <c r="B78" s="10">
        <v>611</v>
      </c>
      <c r="C78" s="10" t="s">
        <v>10</v>
      </c>
      <c r="D78" s="88">
        <v>21960</v>
      </c>
      <c r="E78" s="88">
        <v>20930</v>
      </c>
      <c r="F78" s="88">
        <v>5971</v>
      </c>
      <c r="G78" s="198">
        <f aca="true" t="shared" si="2" ref="G78:G110">F78/E78*100</f>
        <v>28.528428093645488</v>
      </c>
    </row>
    <row r="79" spans="1:7" ht="12.75" hidden="1" outlineLevel="1">
      <c r="A79" s="24">
        <v>41</v>
      </c>
      <c r="B79" s="10">
        <v>612</v>
      </c>
      <c r="C79" s="10" t="s">
        <v>11</v>
      </c>
      <c r="D79" s="88"/>
      <c r="E79" s="88">
        <v>1030</v>
      </c>
      <c r="F79" s="88">
        <v>294</v>
      </c>
      <c r="G79" s="198">
        <f t="shared" si="2"/>
        <v>28.54368932038835</v>
      </c>
    </row>
    <row r="80" spans="1:7" ht="12.75" hidden="1" outlineLevel="1">
      <c r="A80" s="24">
        <v>41</v>
      </c>
      <c r="B80" s="10">
        <v>614</v>
      </c>
      <c r="C80" s="10" t="s">
        <v>12</v>
      </c>
      <c r="D80" s="88"/>
      <c r="E80" s="88">
        <v>0</v>
      </c>
      <c r="F80" s="88">
        <v>0</v>
      </c>
      <c r="G80" s="197"/>
    </row>
    <row r="81" spans="1:7" ht="12.75" collapsed="1">
      <c r="A81" s="24">
        <v>41</v>
      </c>
      <c r="B81" s="19">
        <v>620</v>
      </c>
      <c r="C81" s="19" t="s">
        <v>62</v>
      </c>
      <c r="D81" s="93">
        <f>SUM(D82:D89)</f>
        <v>7730</v>
      </c>
      <c r="E81" s="93">
        <f>SUM(E82:E89)</f>
        <v>7730</v>
      </c>
      <c r="F81" s="93">
        <f>SUM(F82:F89)</f>
        <v>2374</v>
      </c>
      <c r="G81" s="197">
        <f t="shared" si="2"/>
        <v>30.711513583441135</v>
      </c>
    </row>
    <row r="82" spans="1:7" ht="12.75" hidden="1" outlineLevel="1">
      <c r="A82" s="24">
        <v>41</v>
      </c>
      <c r="B82" s="10" t="s">
        <v>15</v>
      </c>
      <c r="C82" s="10" t="s">
        <v>16</v>
      </c>
      <c r="D82" s="88">
        <v>2196</v>
      </c>
      <c r="E82" s="88">
        <v>1850</v>
      </c>
      <c r="F82" s="88">
        <v>664</v>
      </c>
      <c r="G82" s="198">
        <f t="shared" si="2"/>
        <v>35.891891891891895</v>
      </c>
    </row>
    <row r="83" spans="1:7" ht="12.75" hidden="1" outlineLevel="1">
      <c r="A83" s="24">
        <v>41</v>
      </c>
      <c r="B83" s="10">
        <v>625001</v>
      </c>
      <c r="C83" s="10" t="s">
        <v>17</v>
      </c>
      <c r="D83" s="88">
        <v>307</v>
      </c>
      <c r="E83" s="88">
        <v>300</v>
      </c>
      <c r="F83" s="88">
        <v>93</v>
      </c>
      <c r="G83" s="198">
        <f t="shared" si="2"/>
        <v>31</v>
      </c>
    </row>
    <row r="84" spans="1:7" ht="12.75" hidden="1" outlineLevel="1">
      <c r="A84" s="24">
        <v>41</v>
      </c>
      <c r="B84" s="10">
        <v>625002</v>
      </c>
      <c r="C84" s="10" t="s">
        <v>18</v>
      </c>
      <c r="D84" s="88">
        <v>3074</v>
      </c>
      <c r="E84" s="88">
        <v>3570</v>
      </c>
      <c r="F84" s="88">
        <v>1004</v>
      </c>
      <c r="G84" s="198">
        <f t="shared" si="2"/>
        <v>28.123249299719888</v>
      </c>
    </row>
    <row r="85" spans="1:7" ht="12.75" hidden="1" outlineLevel="1">
      <c r="A85" s="24">
        <v>41</v>
      </c>
      <c r="B85" s="10">
        <v>625003</v>
      </c>
      <c r="C85" s="10" t="s">
        <v>19</v>
      </c>
      <c r="D85" s="88">
        <v>176</v>
      </c>
      <c r="E85" s="88">
        <v>150</v>
      </c>
      <c r="F85" s="88">
        <v>57</v>
      </c>
      <c r="G85" s="198">
        <f t="shared" si="2"/>
        <v>38</v>
      </c>
    </row>
    <row r="86" spans="1:7" ht="12.75" hidden="1" outlineLevel="1">
      <c r="A86" s="24">
        <v>41</v>
      </c>
      <c r="B86" s="10">
        <v>625004</v>
      </c>
      <c r="C86" s="10" t="s">
        <v>20</v>
      </c>
      <c r="D86" s="88">
        <v>659</v>
      </c>
      <c r="E86" s="88">
        <v>600</v>
      </c>
      <c r="F86" s="88">
        <v>148</v>
      </c>
      <c r="G86" s="198">
        <f t="shared" si="2"/>
        <v>24.666666666666668</v>
      </c>
    </row>
    <row r="87" spans="1:7" ht="12.75" hidden="1" outlineLevel="1">
      <c r="A87" s="24">
        <v>41</v>
      </c>
      <c r="B87" s="10">
        <v>625005</v>
      </c>
      <c r="C87" s="10" t="s">
        <v>21</v>
      </c>
      <c r="D87" s="88">
        <v>220</v>
      </c>
      <c r="E87" s="88">
        <v>200</v>
      </c>
      <c r="F87" s="88">
        <v>49</v>
      </c>
      <c r="G87" s="198">
        <f t="shared" si="2"/>
        <v>24.5</v>
      </c>
    </row>
    <row r="88" spans="1:7" ht="12.75" hidden="1" outlineLevel="1">
      <c r="A88" s="24">
        <v>41</v>
      </c>
      <c r="B88" s="10">
        <v>625007</v>
      </c>
      <c r="C88" s="10" t="s">
        <v>22</v>
      </c>
      <c r="D88" s="88">
        <v>1043</v>
      </c>
      <c r="E88" s="88">
        <v>1000</v>
      </c>
      <c r="F88" s="88">
        <v>341</v>
      </c>
      <c r="G88" s="198">
        <f t="shared" si="2"/>
        <v>34.1</v>
      </c>
    </row>
    <row r="89" spans="1:7" ht="12.75" hidden="1" outlineLevel="1">
      <c r="A89" s="24">
        <v>41</v>
      </c>
      <c r="B89" s="10">
        <v>625006</v>
      </c>
      <c r="C89" s="10" t="s">
        <v>63</v>
      </c>
      <c r="D89" s="88">
        <v>55</v>
      </c>
      <c r="E89" s="88">
        <v>60</v>
      </c>
      <c r="F89" s="88">
        <v>18</v>
      </c>
      <c r="G89" s="198">
        <f t="shared" si="2"/>
        <v>30</v>
      </c>
    </row>
    <row r="90" spans="1:7" ht="12.75" collapsed="1">
      <c r="A90" s="24">
        <v>41</v>
      </c>
      <c r="B90" s="19">
        <v>630</v>
      </c>
      <c r="C90" s="19" t="s">
        <v>24</v>
      </c>
      <c r="D90" s="97">
        <f>D91+D95+D100+D102</f>
        <v>6550</v>
      </c>
      <c r="E90" s="97">
        <f>E91+E95+E100+E102</f>
        <v>6550</v>
      </c>
      <c r="F90" s="97">
        <f>F91+F95+F100+F102</f>
        <v>1324</v>
      </c>
      <c r="G90" s="197">
        <f t="shared" si="2"/>
        <v>20.213740458015266</v>
      </c>
    </row>
    <row r="91" spans="1:7" ht="12.75">
      <c r="A91" s="24">
        <v>41</v>
      </c>
      <c r="B91" s="19">
        <v>632</v>
      </c>
      <c r="C91" s="19" t="s">
        <v>27</v>
      </c>
      <c r="D91" s="88"/>
      <c r="E91" s="88"/>
      <c r="F91" s="88"/>
      <c r="G91" s="197"/>
    </row>
    <row r="92" spans="1:7" ht="12.75" hidden="1" outlineLevel="1">
      <c r="A92" s="12">
        <v>41</v>
      </c>
      <c r="B92" s="10">
        <v>632001</v>
      </c>
      <c r="C92" s="10" t="s">
        <v>28</v>
      </c>
      <c r="D92" s="88"/>
      <c r="E92" s="88"/>
      <c r="F92" s="88"/>
      <c r="G92" s="197"/>
    </row>
    <row r="93" spans="1:7" ht="12.75" hidden="1" outlineLevel="1">
      <c r="A93" s="12">
        <v>41</v>
      </c>
      <c r="B93" s="10">
        <v>632001</v>
      </c>
      <c r="C93" s="10" t="s">
        <v>29</v>
      </c>
      <c r="D93" s="88"/>
      <c r="E93" s="88"/>
      <c r="F93" s="88"/>
      <c r="G93" s="197"/>
    </row>
    <row r="94" spans="1:7" ht="12.75" hidden="1" outlineLevel="1">
      <c r="A94" s="12">
        <v>41</v>
      </c>
      <c r="B94" s="10">
        <v>632002</v>
      </c>
      <c r="C94" s="10" t="s">
        <v>30</v>
      </c>
      <c r="D94" s="88"/>
      <c r="E94" s="88"/>
      <c r="F94" s="88"/>
      <c r="G94" s="197"/>
    </row>
    <row r="95" spans="1:7" ht="12.75" collapsed="1">
      <c r="A95" s="24">
        <v>41</v>
      </c>
      <c r="B95" s="19">
        <v>633</v>
      </c>
      <c r="C95" s="19" t="s">
        <v>32</v>
      </c>
      <c r="D95" s="97">
        <f>SUM(D96:D99)</f>
        <v>5600</v>
      </c>
      <c r="E95" s="97">
        <f>SUM(E96:E99)</f>
        <v>470</v>
      </c>
      <c r="F95" s="97">
        <f>SUM(F96:F99)</f>
        <v>105</v>
      </c>
      <c r="G95" s="197">
        <f t="shared" si="2"/>
        <v>22.340425531914892</v>
      </c>
    </row>
    <row r="96" spans="1:7" ht="12.75">
      <c r="A96" s="12">
        <v>41</v>
      </c>
      <c r="B96" s="10">
        <v>633004</v>
      </c>
      <c r="C96" s="10" t="s">
        <v>64</v>
      </c>
      <c r="D96" s="88">
        <v>4500</v>
      </c>
      <c r="E96" s="88"/>
      <c r="F96" s="88"/>
      <c r="G96" s="197"/>
    </row>
    <row r="97" spans="1:7" ht="12.75">
      <c r="A97" s="12">
        <v>41</v>
      </c>
      <c r="B97" s="10">
        <v>633006</v>
      </c>
      <c r="C97" s="10" t="s">
        <v>35</v>
      </c>
      <c r="D97" s="88">
        <v>800</v>
      </c>
      <c r="E97" s="88">
        <v>420</v>
      </c>
      <c r="F97" s="88">
        <v>105</v>
      </c>
      <c r="G97" s="197">
        <f t="shared" si="2"/>
        <v>25</v>
      </c>
    </row>
    <row r="98" spans="1:7" ht="12.75">
      <c r="A98" s="12">
        <v>41</v>
      </c>
      <c r="B98" s="10">
        <v>633010</v>
      </c>
      <c r="C98" s="10" t="s">
        <v>37</v>
      </c>
      <c r="D98" s="88">
        <v>300</v>
      </c>
      <c r="E98" s="88">
        <v>50</v>
      </c>
      <c r="F98" s="88">
        <v>0</v>
      </c>
      <c r="G98" s="197">
        <f t="shared" si="2"/>
        <v>0</v>
      </c>
    </row>
    <row r="99" spans="1:7" ht="12.75">
      <c r="A99" s="12">
        <v>72</v>
      </c>
      <c r="B99" s="10">
        <v>633004</v>
      </c>
      <c r="C99" s="10" t="s">
        <v>64</v>
      </c>
      <c r="D99" s="88"/>
      <c r="E99" s="88"/>
      <c r="F99" s="88"/>
      <c r="G99" s="197"/>
    </row>
    <row r="100" spans="1:7" ht="12.75">
      <c r="A100" s="24">
        <v>41</v>
      </c>
      <c r="B100" s="19">
        <v>635</v>
      </c>
      <c r="C100" s="19" t="s">
        <v>39</v>
      </c>
      <c r="D100" s="97"/>
      <c r="E100" s="97">
        <f>SUM(E101)</f>
        <v>5594</v>
      </c>
      <c r="F100" s="97">
        <f>SUM(F101)</f>
        <v>0</v>
      </c>
      <c r="G100" s="197">
        <f t="shared" si="2"/>
        <v>0</v>
      </c>
    </row>
    <row r="101" spans="1:7" ht="15" customHeight="1">
      <c r="A101" s="12">
        <v>41</v>
      </c>
      <c r="B101" s="10">
        <v>635004</v>
      </c>
      <c r="C101" s="10" t="s">
        <v>42</v>
      </c>
      <c r="D101" s="88"/>
      <c r="E101" s="88">
        <v>5594</v>
      </c>
      <c r="F101" s="88">
        <v>0</v>
      </c>
      <c r="G101" s="197">
        <f t="shared" si="2"/>
        <v>0</v>
      </c>
    </row>
    <row r="102" spans="1:7" ht="12.75">
      <c r="A102" s="24">
        <v>41</v>
      </c>
      <c r="B102" s="19">
        <v>637</v>
      </c>
      <c r="C102" s="19" t="s">
        <v>47</v>
      </c>
      <c r="D102" s="113">
        <f>SUM(D103:D108)</f>
        <v>950</v>
      </c>
      <c r="E102" s="113">
        <f>SUM(E103:E108)</f>
        <v>486</v>
      </c>
      <c r="F102" s="113">
        <f>SUM(F103:F108)</f>
        <v>1219</v>
      </c>
      <c r="G102" s="197">
        <f t="shared" si="2"/>
        <v>250.82304526748973</v>
      </c>
    </row>
    <row r="103" spans="1:7" ht="12.75">
      <c r="A103" s="12">
        <v>41</v>
      </c>
      <c r="B103" s="10">
        <v>637001</v>
      </c>
      <c r="C103" s="10" t="s">
        <v>48</v>
      </c>
      <c r="D103" s="88"/>
      <c r="E103" s="88"/>
      <c r="F103" s="88"/>
      <c r="G103" s="197"/>
    </row>
    <row r="104" spans="1:7" ht="12.75">
      <c r="A104" s="12">
        <v>41</v>
      </c>
      <c r="B104" s="10">
        <v>637004</v>
      </c>
      <c r="C104" s="10" t="s">
        <v>49</v>
      </c>
      <c r="D104" s="88"/>
      <c r="E104" s="88">
        <v>40</v>
      </c>
      <c r="F104" s="88">
        <v>0</v>
      </c>
      <c r="G104" s="197">
        <f t="shared" si="2"/>
        <v>0</v>
      </c>
    </row>
    <row r="105" spans="1:7" ht="12.75">
      <c r="A105" s="12">
        <v>41</v>
      </c>
      <c r="B105" s="10">
        <v>637012</v>
      </c>
      <c r="C105" s="10" t="s">
        <v>51</v>
      </c>
      <c r="D105" s="88"/>
      <c r="E105" s="88">
        <v>0</v>
      </c>
      <c r="F105" s="88">
        <v>0</v>
      </c>
      <c r="G105" s="197"/>
    </row>
    <row r="106" spans="1:7" ht="12.75">
      <c r="A106" s="12">
        <v>41</v>
      </c>
      <c r="B106" s="10">
        <v>637014</v>
      </c>
      <c r="C106" s="10" t="s">
        <v>53</v>
      </c>
      <c r="D106" s="88">
        <v>550</v>
      </c>
      <c r="E106" s="88">
        <v>180</v>
      </c>
      <c r="F106" s="88">
        <v>238</v>
      </c>
      <c r="G106" s="197">
        <f t="shared" si="2"/>
        <v>132.22222222222223</v>
      </c>
    </row>
    <row r="107" spans="1:7" ht="12.75">
      <c r="A107" s="12">
        <v>41</v>
      </c>
      <c r="B107" s="10">
        <v>637016</v>
      </c>
      <c r="C107" s="10" t="s">
        <v>65</v>
      </c>
      <c r="D107" s="88">
        <v>200</v>
      </c>
      <c r="E107" s="88">
        <v>266</v>
      </c>
      <c r="F107" s="88">
        <v>72</v>
      </c>
      <c r="G107" s="198">
        <f t="shared" si="2"/>
        <v>27.06766917293233</v>
      </c>
    </row>
    <row r="108" spans="1:7" ht="12.75">
      <c r="A108" s="12">
        <v>41</v>
      </c>
      <c r="B108" s="10">
        <v>637027</v>
      </c>
      <c r="C108" s="10" t="s">
        <v>66</v>
      </c>
      <c r="D108" s="88">
        <v>200</v>
      </c>
      <c r="E108" s="88"/>
      <c r="F108" s="88">
        <v>909</v>
      </c>
      <c r="G108" s="197"/>
    </row>
    <row r="109" spans="1:7" ht="12.75">
      <c r="A109" s="24">
        <v>41</v>
      </c>
      <c r="B109" s="19">
        <v>642</v>
      </c>
      <c r="C109" s="19" t="s">
        <v>56</v>
      </c>
      <c r="D109" s="97">
        <f>SUM(D110)</f>
        <v>100</v>
      </c>
      <c r="E109" s="97">
        <f>SUM(E110)</f>
        <v>100</v>
      </c>
      <c r="F109" s="97">
        <f>SUM(F110)</f>
        <v>69</v>
      </c>
      <c r="G109" s="197">
        <f t="shared" si="2"/>
        <v>69</v>
      </c>
    </row>
    <row r="110" spans="1:7" ht="12.75">
      <c r="A110" s="12">
        <v>41</v>
      </c>
      <c r="B110" s="10">
        <v>642015</v>
      </c>
      <c r="C110" s="10" t="s">
        <v>57</v>
      </c>
      <c r="D110" s="88">
        <v>100</v>
      </c>
      <c r="E110" s="88">
        <v>100</v>
      </c>
      <c r="F110" s="88">
        <v>69</v>
      </c>
      <c r="G110" s="198">
        <f t="shared" si="2"/>
        <v>69</v>
      </c>
    </row>
    <row r="112" spans="1:7" ht="12.75">
      <c r="A112" s="3" t="s">
        <v>0</v>
      </c>
      <c r="B112" s="15" t="s">
        <v>67</v>
      </c>
      <c r="C112" s="4"/>
      <c r="D112" s="5" t="s">
        <v>269</v>
      </c>
      <c r="E112" s="5" t="s">
        <v>273</v>
      </c>
      <c r="F112" s="5" t="s">
        <v>270</v>
      </c>
      <c r="G112" s="5" t="s">
        <v>271</v>
      </c>
    </row>
    <row r="113" spans="1:7" ht="12.75">
      <c r="A113" s="6"/>
      <c r="B113" s="16"/>
      <c r="C113" s="7"/>
      <c r="D113" s="8">
        <v>2016</v>
      </c>
      <c r="E113" s="8" t="s">
        <v>274</v>
      </c>
      <c r="F113" s="8" t="s">
        <v>284</v>
      </c>
      <c r="G113" s="8" t="s">
        <v>272</v>
      </c>
    </row>
    <row r="114" spans="1:7" ht="12.75">
      <c r="A114" s="30"/>
      <c r="B114" s="19" t="s">
        <v>68</v>
      </c>
      <c r="C114" s="19" t="s">
        <v>69</v>
      </c>
      <c r="D114" s="162"/>
      <c r="E114" s="162"/>
      <c r="F114" s="162"/>
      <c r="G114" s="162"/>
    </row>
    <row r="115" spans="1:7" ht="12.75">
      <c r="A115" s="30"/>
      <c r="B115" s="10">
        <v>713004</v>
      </c>
      <c r="C115" s="10" t="s">
        <v>70</v>
      </c>
      <c r="D115" s="30"/>
      <c r="E115" s="30"/>
      <c r="F115" s="30"/>
      <c r="G115" s="30"/>
    </row>
    <row r="116" spans="2:3" ht="12.75">
      <c r="B116" s="21"/>
      <c r="C116" s="21"/>
    </row>
    <row r="117" spans="2:7" ht="12.75">
      <c r="B117" s="26"/>
      <c r="C117" s="14" t="s">
        <v>71</v>
      </c>
      <c r="D117" s="99"/>
      <c r="E117" s="99"/>
      <c r="F117" s="99"/>
      <c r="G117" s="99"/>
    </row>
    <row r="118" spans="2:7" ht="12.75">
      <c r="B118" s="26"/>
      <c r="C118" s="10" t="s">
        <v>72</v>
      </c>
      <c r="D118" s="88">
        <f>D15</f>
        <v>161260</v>
      </c>
      <c r="E118" s="88">
        <f>E15</f>
        <v>163862</v>
      </c>
      <c r="F118" s="88">
        <f>F15</f>
        <v>69040</v>
      </c>
      <c r="G118" s="88">
        <f>G15</f>
        <v>42.13301436574678</v>
      </c>
    </row>
    <row r="119" spans="2:7" ht="12.75">
      <c r="B119" s="26"/>
      <c r="C119" s="10" t="s">
        <v>73</v>
      </c>
      <c r="D119" s="88">
        <f>D76</f>
        <v>36340</v>
      </c>
      <c r="E119" s="88">
        <f>E76</f>
        <v>36340</v>
      </c>
      <c r="F119" s="88">
        <f>F76</f>
        <v>10032</v>
      </c>
      <c r="G119" s="88">
        <f>G76</f>
        <v>27.605943863511285</v>
      </c>
    </row>
    <row r="120" spans="2:7" ht="12.75">
      <c r="B120" s="26"/>
      <c r="C120" s="10" t="s">
        <v>67</v>
      </c>
      <c r="D120" s="30"/>
      <c r="E120" s="30"/>
      <c r="F120" s="30"/>
      <c r="G120" s="30"/>
    </row>
    <row r="121" spans="2:7" ht="12.75">
      <c r="B121" s="26"/>
      <c r="C121" s="19" t="s">
        <v>74</v>
      </c>
      <c r="D121" s="97">
        <f>SUM(D118:D120)</f>
        <v>197600</v>
      </c>
      <c r="E121" s="97">
        <f>SUM(E118:E120)</f>
        <v>200202</v>
      </c>
      <c r="F121" s="97">
        <f>SUM(F118:F120)</f>
        <v>79072</v>
      </c>
      <c r="G121" s="97">
        <f>SUM(G118:G120)</f>
        <v>69.73895822925806</v>
      </c>
    </row>
    <row r="122" spans="2:7" ht="12.75">
      <c r="B122" s="26"/>
      <c r="C122" s="32"/>
      <c r="D122" s="96"/>
      <c r="E122" s="96"/>
      <c r="F122" s="96"/>
      <c r="G122" s="47"/>
    </row>
    <row r="123" spans="2:7" ht="12.75">
      <c r="B123" s="26"/>
      <c r="C123" s="32"/>
      <c r="D123" s="96"/>
      <c r="E123" s="96"/>
      <c r="F123" s="96"/>
      <c r="G123" s="47"/>
    </row>
    <row r="124" spans="2:7" ht="12.75">
      <c r="B124" s="26"/>
      <c r="C124" s="32"/>
      <c r="D124" s="96"/>
      <c r="E124" s="96"/>
      <c r="F124" s="96"/>
      <c r="G124" s="47"/>
    </row>
    <row r="125" spans="2:6" ht="12.75">
      <c r="B125" s="26"/>
      <c r="C125" s="32"/>
      <c r="D125" s="96"/>
      <c r="E125" s="96"/>
      <c r="F125" s="47"/>
    </row>
    <row r="126" spans="1:6" ht="12.75">
      <c r="A126" s="2" t="s">
        <v>75</v>
      </c>
      <c r="C126" s="2"/>
      <c r="D126" s="79" t="s">
        <v>192</v>
      </c>
      <c r="E126" s="79" t="s">
        <v>192</v>
      </c>
      <c r="F126" s="79" t="s">
        <v>192</v>
      </c>
    </row>
    <row r="127" spans="1:7" ht="12.75">
      <c r="A127" s="33" t="s">
        <v>76</v>
      </c>
      <c r="B127" s="15" t="s">
        <v>1</v>
      </c>
      <c r="C127" s="4"/>
      <c r="D127" s="5" t="s">
        <v>269</v>
      </c>
      <c r="E127" s="5" t="s">
        <v>273</v>
      </c>
      <c r="F127" s="5" t="s">
        <v>270</v>
      </c>
      <c r="G127" s="5" t="s">
        <v>271</v>
      </c>
    </row>
    <row r="128" spans="1:7" ht="12.75">
      <c r="A128" s="18"/>
      <c r="B128" s="16"/>
      <c r="C128" s="7"/>
      <c r="D128" s="8">
        <v>2016</v>
      </c>
      <c r="E128" s="8" t="s">
        <v>274</v>
      </c>
      <c r="F128" s="8" t="s">
        <v>284</v>
      </c>
      <c r="G128" s="8" t="s">
        <v>272</v>
      </c>
    </row>
    <row r="129" spans="1:7" ht="12.75">
      <c r="A129" s="12">
        <v>41</v>
      </c>
      <c r="B129" s="34">
        <v>212003</v>
      </c>
      <c r="C129" s="34" t="s">
        <v>227</v>
      </c>
      <c r="D129" s="88"/>
      <c r="E129" s="88"/>
      <c r="F129" s="88">
        <v>429</v>
      </c>
      <c r="G129" s="88">
        <v>0</v>
      </c>
    </row>
    <row r="130" spans="1:7" ht="12.75">
      <c r="A130" s="12">
        <v>41</v>
      </c>
      <c r="B130" s="10">
        <v>223002</v>
      </c>
      <c r="C130" s="10" t="s">
        <v>77</v>
      </c>
      <c r="D130" s="88">
        <v>23000</v>
      </c>
      <c r="E130" s="88">
        <v>23000</v>
      </c>
      <c r="F130" s="88">
        <v>11477</v>
      </c>
      <c r="G130" s="188">
        <f>F130/E130*100</f>
        <v>49.9</v>
      </c>
    </row>
    <row r="131" spans="1:7" ht="12.75">
      <c r="A131" s="12">
        <v>41</v>
      </c>
      <c r="B131" s="10">
        <v>223003</v>
      </c>
      <c r="C131" s="10" t="s">
        <v>228</v>
      </c>
      <c r="D131" s="88"/>
      <c r="E131" s="88"/>
      <c r="F131" s="88">
        <v>1922</v>
      </c>
      <c r="G131" s="88">
        <v>0</v>
      </c>
    </row>
    <row r="132" spans="1:7" ht="12.75">
      <c r="A132" s="12">
        <v>41</v>
      </c>
      <c r="B132" s="10">
        <v>292012</v>
      </c>
      <c r="C132" s="10" t="s">
        <v>4</v>
      </c>
      <c r="D132" s="88"/>
      <c r="E132" s="88"/>
      <c r="F132" s="88">
        <v>2278</v>
      </c>
      <c r="G132" s="88">
        <v>0</v>
      </c>
    </row>
    <row r="133" spans="1:7" ht="12.75">
      <c r="A133" s="13"/>
      <c r="B133" s="14"/>
      <c r="C133" s="14" t="s">
        <v>5</v>
      </c>
      <c r="D133" s="148">
        <f>SUM(D129:D132)</f>
        <v>23000</v>
      </c>
      <c r="E133" s="148">
        <f>SUM(E129:E132)</f>
        <v>23000</v>
      </c>
      <c r="F133" s="148">
        <f>SUM(F129:F132)</f>
        <v>16106</v>
      </c>
      <c r="G133" s="190">
        <f>F133/E133*100</f>
        <v>70.02608695652174</v>
      </c>
    </row>
    <row r="135" spans="1:7" ht="12.75">
      <c r="A135" s="35" t="s">
        <v>78</v>
      </c>
      <c r="B135" s="14"/>
      <c r="C135" s="14" t="s">
        <v>79</v>
      </c>
      <c r="D135" s="5" t="s">
        <v>269</v>
      </c>
      <c r="E135" s="5" t="s">
        <v>273</v>
      </c>
      <c r="F135" s="5" t="s">
        <v>270</v>
      </c>
      <c r="G135" s="5" t="s">
        <v>271</v>
      </c>
    </row>
    <row r="136" spans="1:7" ht="12.75">
      <c r="A136" s="36"/>
      <c r="B136" s="14"/>
      <c r="C136" s="14"/>
      <c r="D136" s="8">
        <v>2016</v>
      </c>
      <c r="E136" s="8" t="s">
        <v>274</v>
      </c>
      <c r="F136" s="8" t="s">
        <v>284</v>
      </c>
      <c r="G136" s="8" t="s">
        <v>272</v>
      </c>
    </row>
    <row r="137" spans="1:7" ht="12.75">
      <c r="A137" s="37"/>
      <c r="B137" s="14"/>
      <c r="C137" s="14" t="s">
        <v>80</v>
      </c>
      <c r="D137" s="112">
        <f>D138+D197</f>
        <v>290750</v>
      </c>
      <c r="E137" s="112">
        <f>E138+E197</f>
        <v>321140</v>
      </c>
      <c r="F137" s="112">
        <f>F138+F197</f>
        <v>112541</v>
      </c>
      <c r="G137" s="191">
        <f>F137/E137*100</f>
        <v>35.044217475244444</v>
      </c>
    </row>
    <row r="138" spans="1:7" ht="12.75">
      <c r="A138" s="37"/>
      <c r="B138" s="14"/>
      <c r="C138" s="14" t="s">
        <v>253</v>
      </c>
      <c r="D138" s="112">
        <f>D141+D146+D155+D190</f>
        <v>248831</v>
      </c>
      <c r="E138" s="112">
        <f>E141+E146+E155+E190</f>
        <v>279221</v>
      </c>
      <c r="F138" s="112">
        <f>F141+F146+F155+F190</f>
        <v>96038</v>
      </c>
      <c r="G138" s="191">
        <f aca="true" t="shared" si="3" ref="G138:G191">F138/E138*100</f>
        <v>34.394977455134104</v>
      </c>
    </row>
    <row r="139" spans="1:11" ht="12.75">
      <c r="A139" s="126">
        <v>41</v>
      </c>
      <c r="B139" s="123" t="s">
        <v>8</v>
      </c>
      <c r="C139" s="123" t="s">
        <v>252</v>
      </c>
      <c r="D139" s="184">
        <v>267750</v>
      </c>
      <c r="E139" s="184">
        <v>267750</v>
      </c>
      <c r="F139" s="125"/>
      <c r="G139" s="194">
        <f t="shared" si="3"/>
        <v>0</v>
      </c>
      <c r="H139" s="172"/>
      <c r="K139" s="118"/>
    </row>
    <row r="140" spans="1:8" ht="12.75">
      <c r="A140" s="126"/>
      <c r="B140" s="123">
        <v>630</v>
      </c>
      <c r="C140" s="123" t="s">
        <v>251</v>
      </c>
      <c r="D140" s="125">
        <v>23000</v>
      </c>
      <c r="E140" s="125"/>
      <c r="F140" s="125"/>
      <c r="G140" s="194">
        <v>0</v>
      </c>
      <c r="H140" s="173"/>
    </row>
    <row r="141" spans="1:8" ht="12.75">
      <c r="A141" s="12">
        <v>41</v>
      </c>
      <c r="B141" s="19">
        <v>610</v>
      </c>
      <c r="C141" s="19" t="s">
        <v>201</v>
      </c>
      <c r="D141" s="97">
        <f>SUM(D142:D145)</f>
        <v>155040</v>
      </c>
      <c r="E141" s="97">
        <f>SUM(E142:E145)</f>
        <v>170540</v>
      </c>
      <c r="F141" s="97">
        <f>SUM(F142:F145)</f>
        <v>60577</v>
      </c>
      <c r="G141" s="192">
        <f t="shared" si="3"/>
        <v>35.520698956256595</v>
      </c>
      <c r="H141" s="172"/>
    </row>
    <row r="142" spans="1:7" ht="12.75" hidden="1" outlineLevel="1">
      <c r="A142" s="12">
        <v>41</v>
      </c>
      <c r="B142" s="10">
        <v>611</v>
      </c>
      <c r="C142" s="10" t="s">
        <v>10</v>
      </c>
      <c r="D142" s="88">
        <v>155040</v>
      </c>
      <c r="E142" s="88">
        <v>141270</v>
      </c>
      <c r="F142" s="88">
        <v>53089</v>
      </c>
      <c r="G142" s="193">
        <f t="shared" si="3"/>
        <v>37.57981170807673</v>
      </c>
    </row>
    <row r="143" spans="1:8" ht="12.75" hidden="1" outlineLevel="1">
      <c r="A143" s="12">
        <v>41</v>
      </c>
      <c r="B143" s="10">
        <v>612</v>
      </c>
      <c r="C143" s="10" t="s">
        <v>11</v>
      </c>
      <c r="D143" s="88"/>
      <c r="E143" s="88">
        <v>13020</v>
      </c>
      <c r="F143" s="88">
        <v>7076</v>
      </c>
      <c r="G143" s="193">
        <f t="shared" si="3"/>
        <v>54.347158218125955</v>
      </c>
      <c r="H143" s="146"/>
    </row>
    <row r="144" spans="1:7" ht="12.75" hidden="1" outlineLevel="1">
      <c r="A144" s="12">
        <v>41</v>
      </c>
      <c r="B144" s="10">
        <v>614</v>
      </c>
      <c r="C144" s="10" t="s">
        <v>12</v>
      </c>
      <c r="D144" s="88"/>
      <c r="E144" s="88">
        <v>15500</v>
      </c>
      <c r="F144" s="88">
        <v>412</v>
      </c>
      <c r="G144" s="193">
        <f t="shared" si="3"/>
        <v>2.658064516129032</v>
      </c>
    </row>
    <row r="145" spans="1:7" ht="12.75" hidden="1" outlineLevel="1">
      <c r="A145" s="12">
        <v>41</v>
      </c>
      <c r="B145" s="10">
        <v>615</v>
      </c>
      <c r="C145" s="10" t="s">
        <v>13</v>
      </c>
      <c r="D145" s="88"/>
      <c r="E145" s="88">
        <v>750</v>
      </c>
      <c r="F145" s="88">
        <v>0</v>
      </c>
      <c r="G145" s="193">
        <f t="shared" si="3"/>
        <v>0</v>
      </c>
    </row>
    <row r="146" spans="1:7" ht="12.75" collapsed="1">
      <c r="A146" s="12">
        <v>41</v>
      </c>
      <c r="B146" s="19">
        <v>620</v>
      </c>
      <c r="C146" s="19" t="s">
        <v>14</v>
      </c>
      <c r="D146" s="97">
        <f>SUM(D147:D154)</f>
        <v>54573</v>
      </c>
      <c r="E146" s="97">
        <f>SUM(E147:E154)</f>
        <v>54573</v>
      </c>
      <c r="F146" s="97">
        <f>SUM(F147:F154)</f>
        <v>20895</v>
      </c>
      <c r="G146" s="192">
        <f t="shared" si="3"/>
        <v>38.288164476939144</v>
      </c>
    </row>
    <row r="147" spans="1:11" ht="12.75" hidden="1" outlineLevel="1">
      <c r="A147" s="12">
        <v>41</v>
      </c>
      <c r="B147" s="10" t="s">
        <v>15</v>
      </c>
      <c r="C147" s="10" t="s">
        <v>16</v>
      </c>
      <c r="D147" s="88">
        <v>15504</v>
      </c>
      <c r="E147" s="88">
        <v>15220</v>
      </c>
      <c r="F147" s="88">
        <v>6005</v>
      </c>
      <c r="G147" s="193">
        <f t="shared" si="3"/>
        <v>39.45466491458607</v>
      </c>
      <c r="J147" s="143"/>
      <c r="K147" s="144"/>
    </row>
    <row r="148" spans="1:11" ht="12.75" hidden="1" outlineLevel="1">
      <c r="A148" s="12">
        <v>41</v>
      </c>
      <c r="B148" s="10">
        <v>625001</v>
      </c>
      <c r="C148" s="10" t="s">
        <v>17</v>
      </c>
      <c r="D148" s="88">
        <v>2171</v>
      </c>
      <c r="E148" s="88">
        <v>2783</v>
      </c>
      <c r="F148" s="88">
        <v>853</v>
      </c>
      <c r="G148" s="193">
        <f t="shared" si="3"/>
        <v>30.6503772906935</v>
      </c>
      <c r="J148" s="143"/>
      <c r="K148" s="144"/>
    </row>
    <row r="149" spans="1:11" ht="12.75" hidden="1" outlineLevel="1">
      <c r="A149" s="12">
        <v>41</v>
      </c>
      <c r="B149" s="10">
        <v>625002</v>
      </c>
      <c r="C149" s="10" t="s">
        <v>18</v>
      </c>
      <c r="D149" s="88">
        <v>21705</v>
      </c>
      <c r="E149" s="88">
        <v>20570</v>
      </c>
      <c r="F149" s="88">
        <v>8529</v>
      </c>
      <c r="G149" s="193">
        <f t="shared" si="3"/>
        <v>41.46329606222655</v>
      </c>
      <c r="J149" s="143"/>
      <c r="K149" s="144"/>
    </row>
    <row r="150" spans="1:11" ht="12.75" hidden="1" outlineLevel="1">
      <c r="A150" s="12">
        <v>41</v>
      </c>
      <c r="B150" s="10">
        <v>625003</v>
      </c>
      <c r="C150" s="10" t="s">
        <v>19</v>
      </c>
      <c r="D150" s="88">
        <v>1240</v>
      </c>
      <c r="E150" s="88">
        <v>2000</v>
      </c>
      <c r="F150" s="88">
        <v>487</v>
      </c>
      <c r="G150" s="193">
        <f t="shared" si="3"/>
        <v>24.349999999999998</v>
      </c>
      <c r="J150" s="143"/>
      <c r="K150" s="144"/>
    </row>
    <row r="151" spans="1:11" ht="12.75" hidden="1" outlineLevel="1">
      <c r="A151" s="12">
        <v>41</v>
      </c>
      <c r="B151" s="10">
        <v>625004</v>
      </c>
      <c r="C151" s="10" t="s">
        <v>20</v>
      </c>
      <c r="D151" s="88">
        <v>4651</v>
      </c>
      <c r="E151" s="88">
        <v>4000</v>
      </c>
      <c r="F151" s="88">
        <v>1481</v>
      </c>
      <c r="G151" s="193">
        <f t="shared" si="3"/>
        <v>37.025000000000006</v>
      </c>
      <c r="J151" s="143"/>
      <c r="K151" s="144"/>
    </row>
    <row r="152" spans="1:11" ht="12.75" hidden="1" outlineLevel="1">
      <c r="A152" s="12">
        <v>41</v>
      </c>
      <c r="B152" s="10">
        <v>625005</v>
      </c>
      <c r="C152" s="10" t="s">
        <v>21</v>
      </c>
      <c r="D152" s="88">
        <v>1550</v>
      </c>
      <c r="E152" s="88">
        <v>1500</v>
      </c>
      <c r="F152" s="88">
        <v>494</v>
      </c>
      <c r="G152" s="193">
        <f t="shared" si="3"/>
        <v>32.93333333333333</v>
      </c>
      <c r="J152" s="143"/>
      <c r="K152" s="144"/>
    </row>
    <row r="153" spans="1:11" ht="12.75" hidden="1" outlineLevel="1">
      <c r="A153" s="12">
        <v>41</v>
      </c>
      <c r="B153" s="10">
        <v>625007</v>
      </c>
      <c r="C153" s="10" t="s">
        <v>22</v>
      </c>
      <c r="D153" s="88">
        <v>7364</v>
      </c>
      <c r="E153" s="88">
        <v>8000</v>
      </c>
      <c r="F153" s="88">
        <v>2894</v>
      </c>
      <c r="G153" s="193">
        <f t="shared" si="3"/>
        <v>36.175000000000004</v>
      </c>
      <c r="J153" s="143"/>
      <c r="K153" s="144"/>
    </row>
    <row r="154" spans="1:11" ht="12.75" hidden="1" outlineLevel="1">
      <c r="A154" s="12">
        <v>41</v>
      </c>
      <c r="B154" s="10">
        <v>625006</v>
      </c>
      <c r="C154" s="10" t="s">
        <v>23</v>
      </c>
      <c r="D154" s="88">
        <v>388</v>
      </c>
      <c r="E154" s="88">
        <v>500</v>
      </c>
      <c r="F154" s="88">
        <v>152</v>
      </c>
      <c r="G154" s="193">
        <f t="shared" si="3"/>
        <v>30.4</v>
      </c>
      <c r="K154" s="144"/>
    </row>
    <row r="155" spans="1:11" ht="12.75" collapsed="1">
      <c r="A155" s="12">
        <v>41</v>
      </c>
      <c r="B155" s="19">
        <v>630</v>
      </c>
      <c r="C155" s="19" t="s">
        <v>24</v>
      </c>
      <c r="D155" s="97">
        <f>D156+D158+D164+D174+D181</f>
        <v>38968</v>
      </c>
      <c r="E155" s="97">
        <f>E156+E158+E164+E174+E181</f>
        <v>53858</v>
      </c>
      <c r="F155" s="97">
        <f>F156+F158+F164+F174+F181</f>
        <v>14339</v>
      </c>
      <c r="G155" s="192">
        <f t="shared" si="3"/>
        <v>26.62371421144491</v>
      </c>
      <c r="K155" s="144"/>
    </row>
    <row r="156" spans="1:7" ht="12.75">
      <c r="A156" s="12">
        <v>41</v>
      </c>
      <c r="B156" s="19">
        <v>631</v>
      </c>
      <c r="C156" s="19" t="s">
        <v>25</v>
      </c>
      <c r="D156" s="97">
        <f>SUM(D157)</f>
        <v>200</v>
      </c>
      <c r="E156" s="97">
        <f>SUM(E157)</f>
        <v>200</v>
      </c>
      <c r="F156" s="97">
        <f>SUM(F157)</f>
        <v>8</v>
      </c>
      <c r="G156" s="192">
        <f t="shared" si="3"/>
        <v>4</v>
      </c>
    </row>
    <row r="157" spans="1:7" ht="12.75" hidden="1" outlineLevel="1">
      <c r="A157" s="12">
        <v>41</v>
      </c>
      <c r="B157" s="10">
        <v>631001</v>
      </c>
      <c r="C157" s="10" t="s">
        <v>26</v>
      </c>
      <c r="D157" s="88">
        <v>200</v>
      </c>
      <c r="E157" s="88">
        <v>200</v>
      </c>
      <c r="F157" s="88">
        <v>8</v>
      </c>
      <c r="G157" s="192">
        <f t="shared" si="3"/>
        <v>4</v>
      </c>
    </row>
    <row r="158" spans="1:7" ht="12.75" collapsed="1">
      <c r="A158" s="12">
        <v>41</v>
      </c>
      <c r="B158" s="19">
        <v>632</v>
      </c>
      <c r="C158" s="19" t="s">
        <v>27</v>
      </c>
      <c r="D158" s="97">
        <f>SUM(D159:D163)</f>
        <v>20818</v>
      </c>
      <c r="E158" s="97">
        <f>SUM(E159:E163)</f>
        <v>21693</v>
      </c>
      <c r="F158" s="97">
        <f>SUM(F159:F163)</f>
        <v>8767</v>
      </c>
      <c r="G158" s="192">
        <f t="shared" si="3"/>
        <v>40.41395841976674</v>
      </c>
    </row>
    <row r="159" spans="1:7" ht="12.75" hidden="1" outlineLevel="1">
      <c r="A159" s="12">
        <v>41</v>
      </c>
      <c r="B159" s="10">
        <v>632001</v>
      </c>
      <c r="C159" s="10" t="s">
        <v>28</v>
      </c>
      <c r="D159" s="88">
        <v>3500</v>
      </c>
      <c r="E159" s="88">
        <v>17518</v>
      </c>
      <c r="F159" s="88">
        <v>7120</v>
      </c>
      <c r="G159" s="192">
        <f t="shared" si="3"/>
        <v>40.6439091220459</v>
      </c>
    </row>
    <row r="160" spans="1:7" ht="12.75" hidden="1" outlineLevel="1">
      <c r="A160" s="12">
        <v>41</v>
      </c>
      <c r="B160" s="10">
        <v>632001</v>
      </c>
      <c r="C160" s="10" t="s">
        <v>29</v>
      </c>
      <c r="D160" s="88">
        <v>2500</v>
      </c>
      <c r="E160" s="88"/>
      <c r="F160" s="88"/>
      <c r="G160" s="192"/>
    </row>
    <row r="161" spans="1:7" ht="12.75" hidden="1" outlineLevel="1">
      <c r="A161" s="12">
        <v>41</v>
      </c>
      <c r="B161" s="10">
        <v>632001</v>
      </c>
      <c r="C161" s="10" t="s">
        <v>81</v>
      </c>
      <c r="D161" s="88">
        <v>11718</v>
      </c>
      <c r="E161" s="88"/>
      <c r="F161" s="88"/>
      <c r="G161" s="192"/>
    </row>
    <row r="162" spans="1:7" ht="12.75" hidden="1" outlineLevel="1">
      <c r="A162" s="12">
        <v>41</v>
      </c>
      <c r="B162" s="10">
        <v>632002</v>
      </c>
      <c r="C162" s="10" t="s">
        <v>30</v>
      </c>
      <c r="D162" s="88">
        <v>2300</v>
      </c>
      <c r="E162" s="88">
        <v>3500</v>
      </c>
      <c r="F162" s="88">
        <v>1274</v>
      </c>
      <c r="G162" s="193">
        <f t="shared" si="3"/>
        <v>36.4</v>
      </c>
    </row>
    <row r="163" spans="1:7" ht="12.75" hidden="1" outlineLevel="1">
      <c r="A163" s="12">
        <v>41</v>
      </c>
      <c r="B163" s="10">
        <v>632003</v>
      </c>
      <c r="C163" s="10" t="s">
        <v>31</v>
      </c>
      <c r="D163" s="88">
        <v>800</v>
      </c>
      <c r="E163" s="88">
        <v>675</v>
      </c>
      <c r="F163" s="88">
        <v>373</v>
      </c>
      <c r="G163" s="193">
        <f t="shared" si="3"/>
        <v>55.25925925925927</v>
      </c>
    </row>
    <row r="164" spans="1:7" ht="12.75" collapsed="1">
      <c r="A164" s="12">
        <v>41</v>
      </c>
      <c r="B164" s="19">
        <v>633</v>
      </c>
      <c r="C164" s="19" t="s">
        <v>32</v>
      </c>
      <c r="D164" s="97">
        <f>SUM(D165:D173)</f>
        <v>6350</v>
      </c>
      <c r="E164" s="97">
        <f>SUM(E165:E173)</f>
        <v>18978</v>
      </c>
      <c r="F164" s="97">
        <f>SUM(F165:F173)</f>
        <v>551</v>
      </c>
      <c r="G164" s="192">
        <f t="shared" si="3"/>
        <v>2.903361787332701</v>
      </c>
    </row>
    <row r="165" spans="1:7" ht="12.75" hidden="1" outlineLevel="1">
      <c r="A165" s="12">
        <v>41</v>
      </c>
      <c r="B165" s="12">
        <v>633001</v>
      </c>
      <c r="C165" s="12" t="s">
        <v>33</v>
      </c>
      <c r="D165" s="94">
        <v>2500</v>
      </c>
      <c r="E165" s="94"/>
      <c r="F165" s="94">
        <v>0</v>
      </c>
      <c r="G165" s="192"/>
    </row>
    <row r="166" spans="1:7" ht="12.75" hidden="1" outlineLevel="1">
      <c r="A166" s="12">
        <v>41</v>
      </c>
      <c r="B166" s="10">
        <v>633002</v>
      </c>
      <c r="C166" s="10" t="s">
        <v>82</v>
      </c>
      <c r="D166" s="91">
        <v>350</v>
      </c>
      <c r="E166" s="91"/>
      <c r="F166" s="91"/>
      <c r="G166" s="192"/>
    </row>
    <row r="167" spans="1:7" ht="12.75" hidden="1" outlineLevel="1">
      <c r="A167" s="12">
        <v>41</v>
      </c>
      <c r="B167" s="10">
        <v>633004</v>
      </c>
      <c r="C167" s="10" t="s">
        <v>83</v>
      </c>
      <c r="D167" s="91">
        <v>500</v>
      </c>
      <c r="E167" s="91"/>
      <c r="F167" s="91">
        <v>2</v>
      </c>
      <c r="G167" s="192"/>
    </row>
    <row r="168" spans="1:7" ht="12.75" hidden="1" outlineLevel="1">
      <c r="A168" s="12">
        <v>41</v>
      </c>
      <c r="B168" s="10">
        <v>633006</v>
      </c>
      <c r="C168" s="10" t="s">
        <v>35</v>
      </c>
      <c r="D168" s="91">
        <v>2000</v>
      </c>
      <c r="E168" s="91">
        <v>2778</v>
      </c>
      <c r="F168" s="91">
        <v>289</v>
      </c>
      <c r="G168" s="193">
        <f t="shared" si="3"/>
        <v>10.403167746580273</v>
      </c>
    </row>
    <row r="169" spans="1:7" ht="12.75" hidden="1" outlineLevel="1">
      <c r="A169" s="12">
        <v>41</v>
      </c>
      <c r="B169" s="10">
        <v>633009</v>
      </c>
      <c r="C169" s="10" t="s">
        <v>84</v>
      </c>
      <c r="D169" s="91">
        <v>500</v>
      </c>
      <c r="E169" s="91">
        <v>600</v>
      </c>
      <c r="F169" s="91">
        <v>74</v>
      </c>
      <c r="G169" s="193">
        <f t="shared" si="3"/>
        <v>12.333333333333334</v>
      </c>
    </row>
    <row r="170" spans="1:7" ht="12.75" hidden="1" outlineLevel="1">
      <c r="A170" s="12">
        <v>41</v>
      </c>
      <c r="B170" s="10">
        <v>633010</v>
      </c>
      <c r="C170" s="10" t="s">
        <v>37</v>
      </c>
      <c r="D170" s="91">
        <v>500</v>
      </c>
      <c r="E170" s="91">
        <v>500</v>
      </c>
      <c r="F170" s="91"/>
      <c r="G170" s="193">
        <f t="shared" si="3"/>
        <v>0</v>
      </c>
    </row>
    <row r="171" spans="1:7" ht="12.75" hidden="1" outlineLevel="1">
      <c r="A171" s="12">
        <v>41</v>
      </c>
      <c r="B171" s="10">
        <v>633</v>
      </c>
      <c r="C171" s="10" t="s">
        <v>24</v>
      </c>
      <c r="D171" s="91"/>
      <c r="E171" s="91">
        <v>210</v>
      </c>
      <c r="F171" s="91">
        <v>98</v>
      </c>
      <c r="G171" s="193">
        <f t="shared" si="3"/>
        <v>46.666666666666664</v>
      </c>
    </row>
    <row r="172" spans="1:9" ht="12.75" hidden="1" outlineLevel="1">
      <c r="A172" s="12">
        <v>111</v>
      </c>
      <c r="B172" s="10">
        <v>633</v>
      </c>
      <c r="C172" s="10" t="s">
        <v>24</v>
      </c>
      <c r="D172" s="91"/>
      <c r="E172" s="91">
        <v>4890</v>
      </c>
      <c r="F172" s="91">
        <v>88</v>
      </c>
      <c r="G172" s="193">
        <f t="shared" si="3"/>
        <v>1.79959100204499</v>
      </c>
      <c r="H172">
        <v>2451</v>
      </c>
      <c r="I172">
        <v>50</v>
      </c>
    </row>
    <row r="173" spans="1:7" ht="12.75" hidden="1" outlineLevel="1">
      <c r="A173" s="12">
        <v>41</v>
      </c>
      <c r="B173" s="10">
        <v>633001</v>
      </c>
      <c r="C173" s="10" t="s">
        <v>33</v>
      </c>
      <c r="D173" s="91"/>
      <c r="E173" s="91">
        <v>10000</v>
      </c>
      <c r="F173" s="91"/>
      <c r="G173" s="193">
        <v>0</v>
      </c>
    </row>
    <row r="174" spans="1:7" ht="12.75" collapsed="1">
      <c r="A174" s="12">
        <v>41</v>
      </c>
      <c r="B174" s="19">
        <v>635</v>
      </c>
      <c r="C174" s="19" t="s">
        <v>39</v>
      </c>
      <c r="D174" s="97">
        <f>SUM(D175:D180)</f>
        <v>4750</v>
      </c>
      <c r="E174" s="97">
        <f>SUM(E175:E180)</f>
        <v>5606</v>
      </c>
      <c r="F174" s="97">
        <f>SUM(F175:F180)</f>
        <v>344</v>
      </c>
      <c r="G174" s="192">
        <f t="shared" si="3"/>
        <v>6.136282554405994</v>
      </c>
    </row>
    <row r="175" spans="1:7" ht="12.75" hidden="1" outlineLevel="1">
      <c r="A175" s="12">
        <v>41</v>
      </c>
      <c r="B175" s="10">
        <v>635001</v>
      </c>
      <c r="C175" s="10" t="s">
        <v>40</v>
      </c>
      <c r="D175" s="88"/>
      <c r="E175" s="88">
        <v>150</v>
      </c>
      <c r="F175" s="88"/>
      <c r="G175" s="192">
        <f t="shared" si="3"/>
        <v>0</v>
      </c>
    </row>
    <row r="176" spans="1:7" ht="12.75" hidden="1" outlineLevel="1">
      <c r="A176" s="12">
        <v>41</v>
      </c>
      <c r="B176" s="10">
        <v>635009</v>
      </c>
      <c r="C176" s="10" t="s">
        <v>41</v>
      </c>
      <c r="D176" s="88"/>
      <c r="E176" s="88"/>
      <c r="F176" s="88"/>
      <c r="G176" s="192" t="e">
        <f t="shared" si="3"/>
        <v>#DIV/0!</v>
      </c>
    </row>
    <row r="177" spans="1:7" ht="12.75" hidden="1" outlineLevel="1">
      <c r="A177" s="12">
        <v>41</v>
      </c>
      <c r="B177" s="10">
        <v>635004</v>
      </c>
      <c r="C177" s="10" t="s">
        <v>42</v>
      </c>
      <c r="D177" s="88">
        <v>1500</v>
      </c>
      <c r="E177" s="88">
        <v>400</v>
      </c>
      <c r="F177" s="88">
        <v>136</v>
      </c>
      <c r="G177" s="192">
        <f t="shared" si="3"/>
        <v>34</v>
      </c>
    </row>
    <row r="178" spans="1:7" ht="12.75" hidden="1" outlineLevel="1">
      <c r="A178" s="12">
        <v>41</v>
      </c>
      <c r="B178" s="10">
        <v>635005</v>
      </c>
      <c r="C178" s="10" t="s">
        <v>43</v>
      </c>
      <c r="D178" s="88"/>
      <c r="E178" s="88"/>
      <c r="F178" s="88"/>
      <c r="G178" s="192" t="e">
        <f t="shared" si="3"/>
        <v>#DIV/0!</v>
      </c>
    </row>
    <row r="179" spans="1:7" ht="12.75" hidden="1" outlineLevel="1">
      <c r="A179" s="12">
        <v>41</v>
      </c>
      <c r="B179" s="10">
        <v>635006</v>
      </c>
      <c r="C179" s="10" t="s">
        <v>44</v>
      </c>
      <c r="D179" s="88">
        <v>3000</v>
      </c>
      <c r="E179" s="88">
        <v>4856</v>
      </c>
      <c r="F179" s="88">
        <v>0</v>
      </c>
      <c r="G179" s="192">
        <f t="shared" si="3"/>
        <v>0</v>
      </c>
    </row>
    <row r="180" spans="1:7" ht="12.75" hidden="1" outlineLevel="1">
      <c r="A180" s="12">
        <v>41</v>
      </c>
      <c r="B180" s="10">
        <v>635009</v>
      </c>
      <c r="C180" s="10" t="s">
        <v>216</v>
      </c>
      <c r="D180" s="88">
        <v>250</v>
      </c>
      <c r="E180" s="88">
        <v>200</v>
      </c>
      <c r="F180" s="88">
        <v>208</v>
      </c>
      <c r="G180" s="192">
        <f t="shared" si="3"/>
        <v>104</v>
      </c>
    </row>
    <row r="181" spans="1:7" ht="12.75" collapsed="1">
      <c r="A181" s="12">
        <v>41</v>
      </c>
      <c r="B181" s="19">
        <v>637</v>
      </c>
      <c r="C181" s="19" t="s">
        <v>47</v>
      </c>
      <c r="D181" s="97">
        <f>D182+D183+D184+D185+D186+D187+D188+D189</f>
        <v>6850</v>
      </c>
      <c r="E181" s="97">
        <f>E182+E183+E184+E185+E186+E187+E188+E189</f>
        <v>7381</v>
      </c>
      <c r="F181" s="97">
        <f>F182+F183+F184+F185+F186+F187+F188+F189</f>
        <v>4669</v>
      </c>
      <c r="G181" s="192">
        <f t="shared" si="3"/>
        <v>63.25701124508875</v>
      </c>
    </row>
    <row r="182" spans="1:7" ht="12.75" hidden="1" outlineLevel="1">
      <c r="A182" s="12">
        <v>41</v>
      </c>
      <c r="B182" s="10">
        <v>637001</v>
      </c>
      <c r="C182" s="10" t="s">
        <v>48</v>
      </c>
      <c r="D182" s="88">
        <v>100</v>
      </c>
      <c r="E182" s="88">
        <v>50</v>
      </c>
      <c r="F182" s="88">
        <v>40</v>
      </c>
      <c r="G182" s="193">
        <f t="shared" si="3"/>
        <v>80</v>
      </c>
    </row>
    <row r="183" spans="1:7" ht="12.75" hidden="1" outlineLevel="1">
      <c r="A183" s="12">
        <v>41</v>
      </c>
      <c r="B183" s="10">
        <v>637004</v>
      </c>
      <c r="C183" s="10" t="s">
        <v>49</v>
      </c>
      <c r="D183" s="88">
        <v>500</v>
      </c>
      <c r="E183" s="88">
        <v>1750</v>
      </c>
      <c r="F183" s="88">
        <v>571</v>
      </c>
      <c r="G183" s="193">
        <f t="shared" si="3"/>
        <v>32.628571428571426</v>
      </c>
    </row>
    <row r="184" spans="1:7" ht="12.75" hidden="1" outlineLevel="1">
      <c r="A184" s="12">
        <v>41</v>
      </c>
      <c r="B184" s="10">
        <v>637005</v>
      </c>
      <c r="C184" s="10" t="s">
        <v>50</v>
      </c>
      <c r="D184" s="88">
        <v>200</v>
      </c>
      <c r="E184" s="88">
        <v>440</v>
      </c>
      <c r="F184" s="88">
        <v>100</v>
      </c>
      <c r="G184" s="193">
        <f t="shared" si="3"/>
        <v>22.727272727272727</v>
      </c>
    </row>
    <row r="185" spans="1:7" ht="12.75" hidden="1" outlineLevel="1">
      <c r="A185" s="40">
        <v>41</v>
      </c>
      <c r="B185" s="20">
        <v>637012</v>
      </c>
      <c r="C185" s="20" t="s">
        <v>51</v>
      </c>
      <c r="D185" s="88">
        <v>1200</v>
      </c>
      <c r="E185" s="88">
        <v>1200</v>
      </c>
      <c r="F185" s="88">
        <v>706</v>
      </c>
      <c r="G185" s="193">
        <f t="shared" si="3"/>
        <v>58.833333333333336</v>
      </c>
    </row>
    <row r="186" spans="1:7" ht="12.75" hidden="1" outlineLevel="1">
      <c r="A186" s="40">
        <v>41</v>
      </c>
      <c r="B186" s="10">
        <v>637014</v>
      </c>
      <c r="C186" s="10" t="s">
        <v>53</v>
      </c>
      <c r="D186" s="88">
        <v>2000</v>
      </c>
      <c r="E186" s="88">
        <v>1900</v>
      </c>
      <c r="F186" s="88">
        <v>1608</v>
      </c>
      <c r="G186" s="193">
        <f t="shared" si="3"/>
        <v>84.63157894736842</v>
      </c>
    </row>
    <row r="187" spans="1:8" ht="12.75" hidden="1" outlineLevel="1">
      <c r="A187" s="40">
        <v>41</v>
      </c>
      <c r="B187" s="10">
        <v>637015</v>
      </c>
      <c r="C187" s="10" t="s">
        <v>52</v>
      </c>
      <c r="D187" s="88">
        <v>600</v>
      </c>
      <c r="E187" s="88">
        <v>291</v>
      </c>
      <c r="F187" s="88">
        <v>607</v>
      </c>
      <c r="G187" s="193">
        <f t="shared" si="3"/>
        <v>208.59106529209623</v>
      </c>
      <c r="H187" s="118" t="s">
        <v>276</v>
      </c>
    </row>
    <row r="188" spans="1:7" ht="12.75" hidden="1" outlineLevel="1">
      <c r="A188" s="40">
        <v>41</v>
      </c>
      <c r="B188" s="10">
        <v>637016</v>
      </c>
      <c r="C188" s="10" t="s">
        <v>54</v>
      </c>
      <c r="D188" s="88">
        <v>1150</v>
      </c>
      <c r="E188" s="88">
        <v>1150</v>
      </c>
      <c r="F188" s="88">
        <v>687</v>
      </c>
      <c r="G188" s="193">
        <f t="shared" si="3"/>
        <v>59.73913043478261</v>
      </c>
    </row>
    <row r="189" spans="1:7" ht="12.75" collapsed="1">
      <c r="A189" s="40">
        <v>41</v>
      </c>
      <c r="B189" s="10">
        <v>637027</v>
      </c>
      <c r="C189" s="10" t="s">
        <v>55</v>
      </c>
      <c r="D189" s="88">
        <v>1100</v>
      </c>
      <c r="E189" s="88">
        <v>600</v>
      </c>
      <c r="F189" s="88">
        <v>350</v>
      </c>
      <c r="G189" s="193">
        <f t="shared" si="3"/>
        <v>58.333333333333336</v>
      </c>
    </row>
    <row r="190" spans="1:7" ht="12.75">
      <c r="A190" s="40">
        <v>41</v>
      </c>
      <c r="B190" s="19">
        <v>642</v>
      </c>
      <c r="C190" s="19" t="s">
        <v>56</v>
      </c>
      <c r="D190" s="97">
        <f>SUM(D191:D193)</f>
        <v>250</v>
      </c>
      <c r="E190" s="97">
        <f>SUM(E191:E193)</f>
        <v>250</v>
      </c>
      <c r="F190" s="97">
        <f>SUM(F191:F193)</f>
        <v>227</v>
      </c>
      <c r="G190" s="192">
        <f t="shared" si="3"/>
        <v>90.8</v>
      </c>
    </row>
    <row r="191" spans="1:7" ht="12.75">
      <c r="A191" s="40">
        <v>41</v>
      </c>
      <c r="B191" s="10">
        <v>642015</v>
      </c>
      <c r="C191" s="10" t="s">
        <v>57</v>
      </c>
      <c r="D191" s="88">
        <v>250</v>
      </c>
      <c r="E191" s="88">
        <v>250</v>
      </c>
      <c r="F191" s="88">
        <v>227</v>
      </c>
      <c r="G191" s="192">
        <f t="shared" si="3"/>
        <v>90.8</v>
      </c>
    </row>
    <row r="192" spans="1:7" ht="12.75">
      <c r="A192" s="40">
        <v>41</v>
      </c>
      <c r="B192" s="10">
        <v>642013</v>
      </c>
      <c r="C192" s="10" t="s">
        <v>85</v>
      </c>
      <c r="D192" s="30"/>
      <c r="E192" s="30"/>
      <c r="F192" s="30"/>
      <c r="G192" s="192"/>
    </row>
    <row r="193" spans="1:7" ht="12.75">
      <c r="A193" s="40">
        <v>111</v>
      </c>
      <c r="B193" s="10">
        <v>642026</v>
      </c>
      <c r="C193" s="10" t="s">
        <v>86</v>
      </c>
      <c r="D193" s="11"/>
      <c r="E193" s="11"/>
      <c r="F193" s="11"/>
      <c r="G193" s="192"/>
    </row>
    <row r="194" spans="1:3" ht="12.75">
      <c r="A194" s="82"/>
      <c r="B194" s="26"/>
      <c r="C194" s="26"/>
    </row>
    <row r="195" spans="1:3" ht="12.75">
      <c r="A195" s="82"/>
      <c r="B195" s="26"/>
      <c r="C195" s="26"/>
    </row>
    <row r="196" spans="1:7" ht="12.75">
      <c r="A196" s="22" t="s">
        <v>265</v>
      </c>
      <c r="B196" s="21"/>
      <c r="C196" s="22"/>
      <c r="D196" s="79" t="s">
        <v>192</v>
      </c>
      <c r="E196" s="79" t="s">
        <v>192</v>
      </c>
      <c r="F196" s="79" t="s">
        <v>192</v>
      </c>
      <c r="G196" s="79" t="s">
        <v>192</v>
      </c>
    </row>
    <row r="197" spans="1:7" ht="15.75" customHeight="1">
      <c r="A197" s="23" t="s">
        <v>0</v>
      </c>
      <c r="B197" s="14" t="s">
        <v>59</v>
      </c>
      <c r="C197" s="14" t="s">
        <v>60</v>
      </c>
      <c r="D197" s="98">
        <f>D198+D202+D211+D228</f>
        <v>41919</v>
      </c>
      <c r="E197" s="98">
        <f>E198+E202+E211+E228</f>
        <v>41919</v>
      </c>
      <c r="F197" s="98">
        <f>F198+F202+F211+F228</f>
        <v>16503</v>
      </c>
      <c r="G197" s="199">
        <f>F197/E197*100</f>
        <v>39.36878265225793</v>
      </c>
    </row>
    <row r="198" spans="1:7" ht="12.75">
      <c r="A198" s="24">
        <v>41</v>
      </c>
      <c r="B198" s="19">
        <v>610</v>
      </c>
      <c r="C198" s="19" t="s">
        <v>87</v>
      </c>
      <c r="D198" s="93">
        <f>SUM(D199:D201)</f>
        <v>28860</v>
      </c>
      <c r="E198" s="93">
        <f>SUM(E199:E201)</f>
        <v>28860</v>
      </c>
      <c r="F198" s="93">
        <f>SUM(F199:F201)</f>
        <v>11305</v>
      </c>
      <c r="G198" s="197">
        <f aca="true" t="shared" si="4" ref="G198:G227">F198/E198*100</f>
        <v>39.17186417186417</v>
      </c>
    </row>
    <row r="199" spans="1:7" ht="12.75" hidden="1" outlineLevel="1">
      <c r="A199" s="24">
        <v>41</v>
      </c>
      <c r="B199" s="10">
        <v>611</v>
      </c>
      <c r="C199" s="10" t="s">
        <v>10</v>
      </c>
      <c r="D199" s="132">
        <v>28860</v>
      </c>
      <c r="E199" s="132">
        <v>26040</v>
      </c>
      <c r="F199" s="132">
        <v>9288</v>
      </c>
      <c r="G199" s="197">
        <f t="shared" si="4"/>
        <v>35.66820276497696</v>
      </c>
    </row>
    <row r="200" spans="1:7" ht="12.75" hidden="1" outlineLevel="1">
      <c r="A200" s="24">
        <v>41</v>
      </c>
      <c r="B200" s="10">
        <v>612</v>
      </c>
      <c r="C200" s="10" t="s">
        <v>11</v>
      </c>
      <c r="D200" s="132"/>
      <c r="E200" s="132">
        <v>2820</v>
      </c>
      <c r="F200" s="132">
        <v>1317</v>
      </c>
      <c r="G200" s="197">
        <f t="shared" si="4"/>
        <v>46.702127659574465</v>
      </c>
    </row>
    <row r="201" spans="1:7" ht="12.75" hidden="1" outlineLevel="1">
      <c r="A201" s="24">
        <v>41</v>
      </c>
      <c r="B201" s="10">
        <v>614</v>
      </c>
      <c r="C201" s="10" t="s">
        <v>12</v>
      </c>
      <c r="D201" s="132"/>
      <c r="E201" s="132">
        <v>0</v>
      </c>
      <c r="F201" s="132">
        <v>700</v>
      </c>
      <c r="G201" s="197"/>
    </row>
    <row r="202" spans="1:7" ht="12.75" collapsed="1">
      <c r="A202" s="24">
        <v>41</v>
      </c>
      <c r="B202" s="19">
        <v>620</v>
      </c>
      <c r="C202" s="19" t="s">
        <v>62</v>
      </c>
      <c r="D202" s="93">
        <f>SUM(D203:D210)</f>
        <v>10159</v>
      </c>
      <c r="E202" s="93">
        <f>SUM(E203:E210)</f>
        <v>10159</v>
      </c>
      <c r="F202" s="93">
        <f>SUM(F203:F210)</f>
        <v>3775</v>
      </c>
      <c r="G202" s="197">
        <f t="shared" si="4"/>
        <v>37.15916920956787</v>
      </c>
    </row>
    <row r="203" spans="1:11" ht="12.75" hidden="1" outlineLevel="1">
      <c r="A203" s="24">
        <v>41</v>
      </c>
      <c r="B203" s="10" t="s">
        <v>15</v>
      </c>
      <c r="C203" s="10" t="s">
        <v>16</v>
      </c>
      <c r="D203" s="132">
        <v>2886</v>
      </c>
      <c r="E203" s="132">
        <v>4150</v>
      </c>
      <c r="F203" s="132">
        <v>1111</v>
      </c>
      <c r="G203" s="198">
        <f t="shared" si="4"/>
        <v>26.7710843373494</v>
      </c>
      <c r="H203">
        <v>163028</v>
      </c>
      <c r="I203">
        <v>10</v>
      </c>
      <c r="J203" s="143" t="s">
        <v>239</v>
      </c>
      <c r="K203" s="144"/>
    </row>
    <row r="204" spans="1:11" ht="12.75" hidden="1" outlineLevel="1">
      <c r="A204" s="24">
        <v>41</v>
      </c>
      <c r="B204" s="10">
        <v>625001</v>
      </c>
      <c r="C204" s="10" t="s">
        <v>17</v>
      </c>
      <c r="D204" s="132">
        <v>404</v>
      </c>
      <c r="E204" s="132">
        <v>390</v>
      </c>
      <c r="F204" s="132">
        <v>157</v>
      </c>
      <c r="G204" s="198">
        <f t="shared" si="4"/>
        <v>40.256410256410255</v>
      </c>
      <c r="H204">
        <v>163028</v>
      </c>
      <c r="I204">
        <v>1.4</v>
      </c>
      <c r="J204" s="143" t="s">
        <v>240</v>
      </c>
      <c r="K204" s="144"/>
    </row>
    <row r="205" spans="1:11" ht="12.75" hidden="1" outlineLevel="1">
      <c r="A205" s="24">
        <v>41</v>
      </c>
      <c r="B205" s="10">
        <v>625002</v>
      </c>
      <c r="C205" s="10" t="s">
        <v>18</v>
      </c>
      <c r="D205" s="132">
        <v>4040</v>
      </c>
      <c r="E205" s="132">
        <v>2939</v>
      </c>
      <c r="F205" s="132">
        <v>1583</v>
      </c>
      <c r="G205" s="198">
        <f t="shared" si="4"/>
        <v>53.86185777475332</v>
      </c>
      <c r="H205">
        <v>163028</v>
      </c>
      <c r="I205">
        <v>14</v>
      </c>
      <c r="J205" s="143" t="s">
        <v>241</v>
      </c>
      <c r="K205" s="144"/>
    </row>
    <row r="206" spans="1:11" ht="12.75" hidden="1" outlineLevel="1">
      <c r="A206" s="24">
        <v>41</v>
      </c>
      <c r="B206" s="10">
        <v>625003</v>
      </c>
      <c r="C206" s="10" t="s">
        <v>19</v>
      </c>
      <c r="D206" s="132">
        <v>231</v>
      </c>
      <c r="E206" s="132">
        <v>220</v>
      </c>
      <c r="F206" s="132">
        <v>90</v>
      </c>
      <c r="G206" s="198">
        <f t="shared" si="4"/>
        <v>40.909090909090914</v>
      </c>
      <c r="H206">
        <v>163028</v>
      </c>
      <c r="I206">
        <v>0.8</v>
      </c>
      <c r="J206" s="143" t="s">
        <v>242</v>
      </c>
      <c r="K206" s="144"/>
    </row>
    <row r="207" spans="1:11" ht="12.75" hidden="1" outlineLevel="1">
      <c r="A207" s="24">
        <v>41</v>
      </c>
      <c r="B207" s="10">
        <v>625004</v>
      </c>
      <c r="C207" s="10" t="s">
        <v>20</v>
      </c>
      <c r="D207" s="132">
        <v>866</v>
      </c>
      <c r="E207" s="132">
        <v>820</v>
      </c>
      <c r="F207" s="132">
        <v>203</v>
      </c>
      <c r="G207" s="198">
        <f t="shared" si="4"/>
        <v>24.75609756097561</v>
      </c>
      <c r="H207">
        <v>163028</v>
      </c>
      <c r="I207">
        <v>3</v>
      </c>
      <c r="J207" s="143" t="s">
        <v>243</v>
      </c>
      <c r="K207" s="144"/>
    </row>
    <row r="208" spans="1:11" ht="12.75" hidden="1" outlineLevel="1">
      <c r="A208" s="24">
        <v>41</v>
      </c>
      <c r="B208" s="10">
        <v>625005</v>
      </c>
      <c r="C208" s="10" t="s">
        <v>21</v>
      </c>
      <c r="D208" s="132">
        <v>289</v>
      </c>
      <c r="E208" s="132">
        <v>270</v>
      </c>
      <c r="F208" s="132">
        <v>68</v>
      </c>
      <c r="G208" s="198">
        <f t="shared" si="4"/>
        <v>25.185185185185183</v>
      </c>
      <c r="H208">
        <v>163028</v>
      </c>
      <c r="I208">
        <v>1</v>
      </c>
      <c r="J208" s="143" t="s">
        <v>244</v>
      </c>
      <c r="K208" s="144"/>
    </row>
    <row r="209" spans="1:11" ht="12.75" hidden="1" outlineLevel="1">
      <c r="A209" s="24">
        <v>41</v>
      </c>
      <c r="B209" s="10">
        <v>625007</v>
      </c>
      <c r="C209" s="10" t="s">
        <v>22</v>
      </c>
      <c r="D209" s="132">
        <v>1371</v>
      </c>
      <c r="E209" s="132">
        <v>1300</v>
      </c>
      <c r="F209" s="132">
        <v>537</v>
      </c>
      <c r="G209" s="198">
        <f t="shared" si="4"/>
        <v>41.30769230769231</v>
      </c>
      <c r="H209">
        <v>163028</v>
      </c>
      <c r="I209">
        <v>4.75</v>
      </c>
      <c r="J209" s="143" t="s">
        <v>245</v>
      </c>
      <c r="K209" s="144"/>
    </row>
    <row r="210" spans="1:11" ht="12.75" hidden="1" outlineLevel="1">
      <c r="A210" s="24">
        <v>41</v>
      </c>
      <c r="B210" s="10">
        <v>625006</v>
      </c>
      <c r="C210" s="10" t="s">
        <v>23</v>
      </c>
      <c r="D210" s="132">
        <v>72</v>
      </c>
      <c r="E210" s="132">
        <v>70</v>
      </c>
      <c r="F210" s="132">
        <v>26</v>
      </c>
      <c r="G210" s="198">
        <f t="shared" si="4"/>
        <v>37.142857142857146</v>
      </c>
      <c r="H210">
        <v>163028</v>
      </c>
      <c r="I210">
        <v>0.25</v>
      </c>
      <c r="K210" s="144"/>
    </row>
    <row r="211" spans="1:11" ht="12.75" collapsed="1">
      <c r="A211" s="24">
        <v>41</v>
      </c>
      <c r="B211" s="19">
        <v>630</v>
      </c>
      <c r="C211" s="19" t="s">
        <v>24</v>
      </c>
      <c r="D211" s="97">
        <f>D212+D216+D221+D223</f>
        <v>2650</v>
      </c>
      <c r="E211" s="97">
        <f>E212+E216+E221+E223</f>
        <v>2650</v>
      </c>
      <c r="F211" s="97">
        <f>F212+F216+F221+F223</f>
        <v>1349</v>
      </c>
      <c r="G211" s="197">
        <f t="shared" si="4"/>
        <v>50.90566037735849</v>
      </c>
      <c r="K211" s="144"/>
    </row>
    <row r="212" spans="1:7" ht="12.75">
      <c r="A212" s="24">
        <v>41</v>
      </c>
      <c r="B212" s="19">
        <v>632</v>
      </c>
      <c r="C212" s="19" t="s">
        <v>27</v>
      </c>
      <c r="D212" s="131"/>
      <c r="E212" s="131"/>
      <c r="F212" s="131"/>
      <c r="G212" s="197">
        <v>0</v>
      </c>
    </row>
    <row r="213" spans="1:7" ht="12.75" hidden="1" outlineLevel="1">
      <c r="A213" s="12">
        <v>41</v>
      </c>
      <c r="B213" s="10">
        <v>632001</v>
      </c>
      <c r="C213" s="10" t="s">
        <v>28</v>
      </c>
      <c r="D213" s="132"/>
      <c r="E213" s="132"/>
      <c r="F213" s="132"/>
      <c r="G213" s="197">
        <v>0</v>
      </c>
    </row>
    <row r="214" spans="1:7" ht="12.75" hidden="1" outlineLevel="1">
      <c r="A214" s="12">
        <v>41</v>
      </c>
      <c r="B214" s="10">
        <v>632001</v>
      </c>
      <c r="C214" s="10" t="s">
        <v>29</v>
      </c>
      <c r="D214" s="132"/>
      <c r="E214" s="132"/>
      <c r="F214" s="132"/>
      <c r="G214" s="197"/>
    </row>
    <row r="215" spans="1:7" ht="12.75" hidden="1" outlineLevel="1">
      <c r="A215" s="12">
        <v>41</v>
      </c>
      <c r="B215" s="10">
        <v>632003</v>
      </c>
      <c r="C215" s="10" t="s">
        <v>212</v>
      </c>
      <c r="D215" s="132"/>
      <c r="E215" s="132"/>
      <c r="F215" s="132"/>
      <c r="G215" s="197"/>
    </row>
    <row r="216" spans="1:7" ht="12.75" collapsed="1">
      <c r="A216" s="24">
        <v>41</v>
      </c>
      <c r="B216" s="19">
        <v>633</v>
      </c>
      <c r="C216" s="19" t="s">
        <v>32</v>
      </c>
      <c r="D216" s="131">
        <f>SUM(D217:D220)</f>
        <v>1300</v>
      </c>
      <c r="E216" s="131">
        <f>SUM(E217:E220)</f>
        <v>1700</v>
      </c>
      <c r="F216" s="131">
        <f>SUM(F217:F220)</f>
        <v>550</v>
      </c>
      <c r="G216" s="197">
        <f t="shared" si="4"/>
        <v>32.35294117647059</v>
      </c>
    </row>
    <row r="217" spans="1:7" ht="12.75" hidden="1" outlineLevel="1">
      <c r="A217" s="12">
        <v>41</v>
      </c>
      <c r="B217" s="10">
        <v>633004</v>
      </c>
      <c r="C217" s="10" t="s">
        <v>88</v>
      </c>
      <c r="D217" s="132">
        <v>500</v>
      </c>
      <c r="E217" s="132"/>
      <c r="F217" s="132">
        <v>14</v>
      </c>
      <c r="G217" s="197"/>
    </row>
    <row r="218" spans="1:7" ht="12.75" hidden="1" outlineLevel="1">
      <c r="A218" s="12">
        <v>41</v>
      </c>
      <c r="B218" s="10">
        <v>633006</v>
      </c>
      <c r="C218" s="10" t="s">
        <v>35</v>
      </c>
      <c r="D218" s="132">
        <v>500</v>
      </c>
      <c r="E218" s="132">
        <v>1700</v>
      </c>
      <c r="F218" s="132">
        <v>536</v>
      </c>
      <c r="G218" s="197">
        <f t="shared" si="4"/>
        <v>31.529411764705884</v>
      </c>
    </row>
    <row r="219" spans="1:7" ht="12.75" hidden="1" outlineLevel="1">
      <c r="A219" s="12">
        <v>41</v>
      </c>
      <c r="B219" s="10">
        <v>633013</v>
      </c>
      <c r="C219" s="10" t="s">
        <v>37</v>
      </c>
      <c r="D219" s="132">
        <v>300</v>
      </c>
      <c r="E219" s="132"/>
      <c r="F219" s="132"/>
      <c r="G219" s="197"/>
    </row>
    <row r="220" spans="1:7" ht="12.75" hidden="1" outlineLevel="1">
      <c r="A220" s="12">
        <v>72</v>
      </c>
      <c r="B220" s="10">
        <v>630</v>
      </c>
      <c r="C220" s="10" t="s">
        <v>24</v>
      </c>
      <c r="D220" s="132"/>
      <c r="E220" s="132"/>
      <c r="F220" s="132"/>
      <c r="G220" s="197"/>
    </row>
    <row r="221" spans="1:7" ht="12.75" collapsed="1">
      <c r="A221" s="24">
        <v>41</v>
      </c>
      <c r="B221" s="19">
        <v>635</v>
      </c>
      <c r="C221" s="19" t="s">
        <v>39</v>
      </c>
      <c r="D221" s="131">
        <f>SUM(D222)</f>
        <v>200</v>
      </c>
      <c r="E221" s="131">
        <f>SUM(E222)</f>
        <v>0</v>
      </c>
      <c r="F221" s="131">
        <f>SUM(F222)</f>
        <v>90</v>
      </c>
      <c r="G221" s="197">
        <v>0</v>
      </c>
    </row>
    <row r="222" spans="1:7" ht="12.75">
      <c r="A222" s="12">
        <v>41</v>
      </c>
      <c r="B222" s="10">
        <v>635004</v>
      </c>
      <c r="C222" s="10" t="s">
        <v>42</v>
      </c>
      <c r="D222" s="132">
        <v>200</v>
      </c>
      <c r="E222" s="132"/>
      <c r="F222" s="132">
        <v>90</v>
      </c>
      <c r="G222" s="197">
        <v>0</v>
      </c>
    </row>
    <row r="223" spans="1:7" ht="12.75">
      <c r="A223" s="24">
        <v>41</v>
      </c>
      <c r="B223" s="19">
        <v>637</v>
      </c>
      <c r="C223" s="19" t="s">
        <v>47</v>
      </c>
      <c r="D223" s="97">
        <f>SUM(D224:D227)</f>
        <v>1150</v>
      </c>
      <c r="E223" s="97">
        <f>SUM(E224:E227)</f>
        <v>950</v>
      </c>
      <c r="F223" s="97">
        <f>SUM(F224:F227)</f>
        <v>709</v>
      </c>
      <c r="G223" s="197">
        <f t="shared" si="4"/>
        <v>74.63157894736842</v>
      </c>
    </row>
    <row r="224" spans="1:7" ht="12.75" hidden="1" outlineLevel="1">
      <c r="A224" s="12">
        <v>41</v>
      </c>
      <c r="B224" s="10">
        <v>637004</v>
      </c>
      <c r="C224" s="10" t="s">
        <v>89</v>
      </c>
      <c r="D224" s="132">
        <v>150</v>
      </c>
      <c r="E224" s="132"/>
      <c r="F224" s="132">
        <v>54</v>
      </c>
      <c r="G224" s="197"/>
    </row>
    <row r="225" spans="1:7" ht="12.75" hidden="1" outlineLevel="1">
      <c r="A225" s="12">
        <v>41</v>
      </c>
      <c r="B225" s="10">
        <v>637012</v>
      </c>
      <c r="C225" s="10" t="s">
        <v>51</v>
      </c>
      <c r="D225" s="132"/>
      <c r="E225" s="132"/>
      <c r="F225" s="132">
        <v>2</v>
      </c>
      <c r="G225" s="197">
        <v>0</v>
      </c>
    </row>
    <row r="226" spans="1:7" ht="12.75" hidden="1" outlineLevel="1">
      <c r="A226" s="12">
        <v>41</v>
      </c>
      <c r="B226" s="10">
        <v>637014</v>
      </c>
      <c r="C226" s="10" t="s">
        <v>53</v>
      </c>
      <c r="D226" s="132">
        <v>750</v>
      </c>
      <c r="E226" s="132">
        <v>650</v>
      </c>
      <c r="F226" s="132">
        <v>519</v>
      </c>
      <c r="G226" s="197">
        <f t="shared" si="4"/>
        <v>79.84615384615384</v>
      </c>
    </row>
    <row r="227" spans="1:7" ht="12.75" hidden="1" outlineLevel="1">
      <c r="A227" s="12">
        <v>41</v>
      </c>
      <c r="B227" s="10">
        <v>637016</v>
      </c>
      <c r="C227" s="10" t="s">
        <v>54</v>
      </c>
      <c r="D227" s="132">
        <v>250</v>
      </c>
      <c r="E227" s="132">
        <v>300</v>
      </c>
      <c r="F227" s="132">
        <v>134</v>
      </c>
      <c r="G227" s="197">
        <f t="shared" si="4"/>
        <v>44.666666666666664</v>
      </c>
    </row>
    <row r="228" spans="1:7" ht="12.75" collapsed="1">
      <c r="A228" s="24">
        <v>41</v>
      </c>
      <c r="B228" s="19">
        <v>642</v>
      </c>
      <c r="C228" s="19" t="s">
        <v>56</v>
      </c>
      <c r="D228" s="97">
        <f>SUM(D229:D230)</f>
        <v>250</v>
      </c>
      <c r="E228" s="131">
        <v>250</v>
      </c>
      <c r="F228" s="131">
        <f>SUM(F229:F230)</f>
        <v>74</v>
      </c>
      <c r="G228" s="97"/>
    </row>
    <row r="229" spans="1:7" ht="12.75" hidden="1" outlineLevel="1">
      <c r="A229" s="12">
        <v>41</v>
      </c>
      <c r="B229" s="10">
        <v>642013</v>
      </c>
      <c r="C229" s="10" t="s">
        <v>58</v>
      </c>
      <c r="D229" s="132"/>
      <c r="E229" s="132"/>
      <c r="F229" s="132"/>
      <c r="G229" s="88"/>
    </row>
    <row r="230" spans="1:7" ht="12.75" hidden="1" outlineLevel="1">
      <c r="A230" s="11">
        <v>41</v>
      </c>
      <c r="B230" s="10">
        <v>642015</v>
      </c>
      <c r="C230" s="10" t="s">
        <v>57</v>
      </c>
      <c r="D230" s="132">
        <v>250</v>
      </c>
      <c r="E230" s="132"/>
      <c r="F230" s="132">
        <v>74</v>
      </c>
      <c r="G230" s="88"/>
    </row>
    <row r="231" spans="1:7" ht="12.75" hidden="1" outlineLevel="1">
      <c r="A231" s="95"/>
      <c r="B231" s="26"/>
      <c r="C231" s="26"/>
      <c r="D231" s="96"/>
      <c r="E231" s="96"/>
      <c r="F231" s="96"/>
      <c r="G231" s="133"/>
    </row>
    <row r="232" spans="3:7" ht="12.75" collapsed="1">
      <c r="C232" s="14" t="s">
        <v>71</v>
      </c>
      <c r="D232" s="139"/>
      <c r="E232" s="139"/>
      <c r="F232" s="139"/>
      <c r="G232" s="139"/>
    </row>
    <row r="233" spans="3:7" ht="12.75">
      <c r="C233" s="10" t="s">
        <v>90</v>
      </c>
      <c r="D233" s="88">
        <f>D138</f>
        <v>248831</v>
      </c>
      <c r="E233" s="88">
        <f>E138</f>
        <v>279221</v>
      </c>
      <c r="F233" s="88">
        <f>F138</f>
        <v>96038</v>
      </c>
      <c r="G233" s="188">
        <f>F233/E233*100</f>
        <v>34.394977455134104</v>
      </c>
    </row>
    <row r="234" spans="3:7" ht="12.75">
      <c r="C234" s="10" t="s">
        <v>91</v>
      </c>
      <c r="D234" s="88">
        <f>D197</f>
        <v>41919</v>
      </c>
      <c r="E234" s="88">
        <f>E197</f>
        <v>41919</v>
      </c>
      <c r="F234" s="88">
        <f>F197</f>
        <v>16503</v>
      </c>
      <c r="G234" s="188">
        <f>F234/E234*100</f>
        <v>39.36878265225793</v>
      </c>
    </row>
    <row r="235" spans="3:7" ht="12.75">
      <c r="C235" s="10" t="s">
        <v>67</v>
      </c>
      <c r="D235" s="133"/>
      <c r="E235" s="133"/>
      <c r="F235" s="133"/>
      <c r="G235" s="30"/>
    </row>
    <row r="236" spans="3:7" ht="12.75">
      <c r="C236" s="14" t="s">
        <v>74</v>
      </c>
      <c r="D236" s="148">
        <f>SUM(D233:D235)</f>
        <v>290750</v>
      </c>
      <c r="E236" s="148">
        <f>SUM(E233:E235)</f>
        <v>321140</v>
      </c>
      <c r="F236" s="148">
        <f>SUM(F233:F235)</f>
        <v>112541</v>
      </c>
      <c r="G236" s="200">
        <f>F236/E236*100</f>
        <v>35.044217475244444</v>
      </c>
    </row>
    <row r="238" ht="9" customHeight="1"/>
    <row r="239" ht="3" customHeight="1"/>
    <row r="240" spans="1:7" ht="23.25" customHeight="1">
      <c r="A240" s="136" t="s">
        <v>92</v>
      </c>
      <c r="B240" s="22"/>
      <c r="C240" s="80"/>
      <c r="D240" s="79" t="s">
        <v>192</v>
      </c>
      <c r="E240" s="79" t="s">
        <v>192</v>
      </c>
      <c r="F240" s="79" t="s">
        <v>192</v>
      </c>
      <c r="G240" s="79" t="s">
        <v>192</v>
      </c>
    </row>
    <row r="241" spans="1:7" ht="12.75" customHeight="1">
      <c r="A241" s="35" t="s">
        <v>0</v>
      </c>
      <c r="B241" s="15" t="s">
        <v>1</v>
      </c>
      <c r="C241" s="4"/>
      <c r="D241" s="5" t="s">
        <v>269</v>
      </c>
      <c r="E241" s="5" t="s">
        <v>273</v>
      </c>
      <c r="F241" s="5" t="s">
        <v>270</v>
      </c>
      <c r="G241" s="5" t="s">
        <v>271</v>
      </c>
    </row>
    <row r="242" spans="1:7" ht="12.75">
      <c r="A242" s="6"/>
      <c r="B242" s="16"/>
      <c r="C242" s="7"/>
      <c r="D242" s="8">
        <v>2016</v>
      </c>
      <c r="E242" s="8" t="s">
        <v>274</v>
      </c>
      <c r="F242" s="8" t="s">
        <v>284</v>
      </c>
      <c r="G242" s="8" t="s">
        <v>272</v>
      </c>
    </row>
    <row r="243" spans="1:7" ht="12.75">
      <c r="A243" s="12">
        <v>41</v>
      </c>
      <c r="B243" s="34">
        <v>212003</v>
      </c>
      <c r="C243" s="34" t="s">
        <v>229</v>
      </c>
      <c r="D243" s="101"/>
      <c r="E243" s="101"/>
      <c r="F243" s="101">
        <v>133</v>
      </c>
      <c r="G243" s="88"/>
    </row>
    <row r="244" spans="1:7" ht="12.75">
      <c r="A244" s="12">
        <v>41</v>
      </c>
      <c r="B244" s="10">
        <v>223002</v>
      </c>
      <c r="C244" s="10" t="s">
        <v>77</v>
      </c>
      <c r="D244" s="88">
        <v>25000</v>
      </c>
      <c r="E244" s="88">
        <v>25000</v>
      </c>
      <c r="F244" s="88">
        <v>11825</v>
      </c>
      <c r="G244" s="188">
        <f>F244/E244*100</f>
        <v>47.3</v>
      </c>
    </row>
    <row r="245" spans="1:7" ht="12.75">
      <c r="A245" s="12">
        <v>41</v>
      </c>
      <c r="B245" s="10">
        <v>223003</v>
      </c>
      <c r="C245" s="10" t="s">
        <v>230</v>
      </c>
      <c r="D245" s="88"/>
      <c r="E245" s="88"/>
      <c r="F245" s="88">
        <v>2279</v>
      </c>
      <c r="G245" s="88"/>
    </row>
    <row r="246" spans="1:7" ht="12.75">
      <c r="A246" s="12">
        <v>41</v>
      </c>
      <c r="B246" s="10">
        <v>292012</v>
      </c>
      <c r="C246" s="10" t="s">
        <v>4</v>
      </c>
      <c r="D246" s="88"/>
      <c r="E246" s="88"/>
      <c r="F246" s="88">
        <v>991</v>
      </c>
      <c r="G246" s="88"/>
    </row>
    <row r="247" spans="1:7" ht="12.75">
      <c r="A247" s="13"/>
      <c r="B247" s="14"/>
      <c r="C247" s="14" t="s">
        <v>5</v>
      </c>
      <c r="D247" s="147">
        <f>SUM(D243:D246)</f>
        <v>25000</v>
      </c>
      <c r="E247" s="147">
        <f>SUM(E243:E246)</f>
        <v>25000</v>
      </c>
      <c r="F247" s="147">
        <f>SUM(F243:F246)</f>
        <v>15228</v>
      </c>
      <c r="G247" s="147">
        <f>F247/E247*100</f>
        <v>60.912</v>
      </c>
    </row>
    <row r="248" spans="1:7" ht="12.75">
      <c r="A248" s="41"/>
      <c r="B248" s="42"/>
      <c r="C248" s="42"/>
      <c r="D248" s="79" t="s">
        <v>192</v>
      </c>
      <c r="E248" s="79" t="s">
        <v>192</v>
      </c>
      <c r="F248" s="79" t="s">
        <v>192</v>
      </c>
      <c r="G248" s="79" t="s">
        <v>192</v>
      </c>
    </row>
    <row r="249" spans="1:7" ht="12.75">
      <c r="A249" s="35" t="s">
        <v>0</v>
      </c>
      <c r="B249" s="15"/>
      <c r="C249" s="27" t="s">
        <v>79</v>
      </c>
      <c r="D249" s="5" t="s">
        <v>269</v>
      </c>
      <c r="E249" s="5" t="s">
        <v>273</v>
      </c>
      <c r="F249" s="5" t="s">
        <v>270</v>
      </c>
      <c r="G249" s="5" t="s">
        <v>271</v>
      </c>
    </row>
    <row r="250" spans="1:7" ht="12.75">
      <c r="A250" s="6"/>
      <c r="B250" s="16"/>
      <c r="C250" s="28"/>
      <c r="D250" s="8">
        <v>2016</v>
      </c>
      <c r="E250" s="8" t="s">
        <v>274</v>
      </c>
      <c r="F250" s="8" t="s">
        <v>284</v>
      </c>
      <c r="G250" s="8" t="s">
        <v>272</v>
      </c>
    </row>
    <row r="251" spans="1:7" ht="12.75">
      <c r="A251" s="43"/>
      <c r="B251" s="39"/>
      <c r="C251" s="39" t="s">
        <v>93</v>
      </c>
      <c r="D251" s="109">
        <f>D252+D310</f>
        <v>256295</v>
      </c>
      <c r="E251" s="109">
        <f>E252+E310</f>
        <v>259158</v>
      </c>
      <c r="F251" s="109">
        <f>F252+F310</f>
        <v>109302</v>
      </c>
      <c r="G251" s="201">
        <f>F251/E251*100</f>
        <v>42.17581552566388</v>
      </c>
    </row>
    <row r="252" spans="1:7" ht="12.75">
      <c r="A252" s="43"/>
      <c r="B252" s="39"/>
      <c r="C252" s="16"/>
      <c r="D252" s="109">
        <f>D255+D260+D269+D303</f>
        <v>211515</v>
      </c>
      <c r="E252" s="109">
        <f>E255+E260+E269+E303</f>
        <v>214378</v>
      </c>
      <c r="F252" s="109">
        <f>F255+F260+F269+F303</f>
        <v>93595</v>
      </c>
      <c r="G252" s="201">
        <f>F252/E252*100</f>
        <v>43.65886424913004</v>
      </c>
    </row>
    <row r="253" spans="1:10" ht="12.75">
      <c r="A253" s="12">
        <v>41</v>
      </c>
      <c r="B253" s="38" t="s">
        <v>8</v>
      </c>
      <c r="C253" s="44" t="s">
        <v>9</v>
      </c>
      <c r="D253" s="110">
        <v>231295</v>
      </c>
      <c r="E253" s="110"/>
      <c r="F253" s="110"/>
      <c r="G253" s="202">
        <v>0</v>
      </c>
      <c r="H253" s="170"/>
      <c r="J253" s="118"/>
    </row>
    <row r="254" spans="1:8" ht="12.75">
      <c r="A254" s="126"/>
      <c r="B254" s="123">
        <v>630</v>
      </c>
      <c r="C254" s="123" t="s">
        <v>251</v>
      </c>
      <c r="D254" s="110">
        <v>25000</v>
      </c>
      <c r="E254" s="110"/>
      <c r="F254" s="110"/>
      <c r="G254" s="202">
        <v>0</v>
      </c>
      <c r="H254" s="174"/>
    </row>
    <row r="255" spans="1:8" ht="12.75">
      <c r="A255" s="12">
        <v>41</v>
      </c>
      <c r="B255" s="19">
        <v>610</v>
      </c>
      <c r="C255" s="45" t="s">
        <v>94</v>
      </c>
      <c r="D255" s="97">
        <f>SUM(D256:D259)</f>
        <v>133020</v>
      </c>
      <c r="E255" s="97">
        <f>SUM(E256:E259)</f>
        <v>133020</v>
      </c>
      <c r="F255" s="97">
        <f>SUM(F256:F259)</f>
        <v>52851</v>
      </c>
      <c r="G255" s="202">
        <f>F255/E255*100</f>
        <v>39.731619305367616</v>
      </c>
      <c r="H255" s="170"/>
    </row>
    <row r="256" spans="1:7" ht="12.75" hidden="1" outlineLevel="1">
      <c r="A256" s="12">
        <v>41</v>
      </c>
      <c r="B256" s="10">
        <v>611</v>
      </c>
      <c r="C256" s="46" t="s">
        <v>10</v>
      </c>
      <c r="D256" s="88">
        <v>133020</v>
      </c>
      <c r="E256" s="88">
        <v>121420</v>
      </c>
      <c r="F256" s="88">
        <v>45921</v>
      </c>
      <c r="G256" s="202">
        <f aca="true" t="shared" si="5" ref="G256:G304">F256/E256*100</f>
        <v>37.81996376214792</v>
      </c>
    </row>
    <row r="257" spans="1:7" ht="12.75" hidden="1" outlineLevel="1">
      <c r="A257" s="12">
        <v>41</v>
      </c>
      <c r="B257" s="10">
        <v>612</v>
      </c>
      <c r="C257" s="46" t="s">
        <v>11</v>
      </c>
      <c r="D257" s="88"/>
      <c r="E257" s="88">
        <v>11600</v>
      </c>
      <c r="F257" s="88">
        <v>6131</v>
      </c>
      <c r="G257" s="202">
        <f t="shared" si="5"/>
        <v>52.85344827586207</v>
      </c>
    </row>
    <row r="258" spans="1:7" ht="12.75" hidden="1" outlineLevel="1">
      <c r="A258" s="12">
        <v>41</v>
      </c>
      <c r="B258" s="10">
        <v>614</v>
      </c>
      <c r="C258" s="46" t="s">
        <v>12</v>
      </c>
      <c r="D258" s="88"/>
      <c r="E258" s="88"/>
      <c r="F258" s="88">
        <v>799</v>
      </c>
      <c r="G258" s="202" t="e">
        <f t="shared" si="5"/>
        <v>#DIV/0!</v>
      </c>
    </row>
    <row r="259" spans="1:7" ht="12.75" hidden="1" outlineLevel="1">
      <c r="A259" s="12">
        <v>41</v>
      </c>
      <c r="B259" s="10">
        <v>615</v>
      </c>
      <c r="C259" s="46" t="s">
        <v>13</v>
      </c>
      <c r="D259" s="88"/>
      <c r="E259" s="88"/>
      <c r="F259" s="88"/>
      <c r="G259" s="202" t="e">
        <f t="shared" si="5"/>
        <v>#DIV/0!</v>
      </c>
    </row>
    <row r="260" spans="1:7" ht="12.75" collapsed="1">
      <c r="A260" s="12">
        <v>41</v>
      </c>
      <c r="B260" s="19">
        <v>620</v>
      </c>
      <c r="C260" s="45" t="s">
        <v>62</v>
      </c>
      <c r="D260" s="97">
        <f>SUM(D261:D268)</f>
        <v>46824</v>
      </c>
      <c r="E260" s="97">
        <f>SUM(E261:E268)</f>
        <v>46824</v>
      </c>
      <c r="F260" s="97">
        <f>SUM(F261:F268)</f>
        <v>18553</v>
      </c>
      <c r="G260" s="202">
        <f t="shared" si="5"/>
        <v>39.62284298650265</v>
      </c>
    </row>
    <row r="261" spans="1:11" ht="12.75" hidden="1" outlineLevel="1">
      <c r="A261" s="12">
        <v>41</v>
      </c>
      <c r="B261" s="10" t="s">
        <v>15</v>
      </c>
      <c r="C261" s="46" t="s">
        <v>16</v>
      </c>
      <c r="D261" s="88">
        <v>13302</v>
      </c>
      <c r="E261" s="88">
        <v>12670</v>
      </c>
      <c r="F261" s="185">
        <v>5303</v>
      </c>
      <c r="G261" s="202">
        <f t="shared" si="5"/>
        <v>41.85477505919495</v>
      </c>
      <c r="J261" s="143"/>
      <c r="K261" s="144"/>
    </row>
    <row r="262" spans="1:11" ht="12.75" hidden="1" outlineLevel="1">
      <c r="A262" s="12">
        <v>41</v>
      </c>
      <c r="B262" s="10">
        <v>625001</v>
      </c>
      <c r="C262" s="46" t="s">
        <v>17</v>
      </c>
      <c r="D262" s="88">
        <v>1862</v>
      </c>
      <c r="E262" s="88">
        <v>1996</v>
      </c>
      <c r="F262" s="88">
        <v>750</v>
      </c>
      <c r="G262" s="202">
        <f t="shared" si="5"/>
        <v>37.5751503006012</v>
      </c>
      <c r="J262" s="143"/>
      <c r="K262" s="144"/>
    </row>
    <row r="263" spans="1:11" ht="12.75" hidden="1" outlineLevel="1">
      <c r="A263" s="12">
        <v>41</v>
      </c>
      <c r="B263" s="10">
        <v>625002</v>
      </c>
      <c r="C263" s="46" t="s">
        <v>18</v>
      </c>
      <c r="D263" s="88">
        <v>18623</v>
      </c>
      <c r="E263" s="88">
        <v>19458</v>
      </c>
      <c r="F263" s="88">
        <v>7504</v>
      </c>
      <c r="G263" s="202">
        <f t="shared" si="5"/>
        <v>38.565114605817655</v>
      </c>
      <c r="J263" s="143"/>
      <c r="K263" s="144"/>
    </row>
    <row r="264" spans="1:11" ht="12.75" hidden="1" outlineLevel="1">
      <c r="A264" s="12">
        <v>41</v>
      </c>
      <c r="B264" s="10">
        <v>625003</v>
      </c>
      <c r="C264" s="46" t="s">
        <v>19</v>
      </c>
      <c r="D264" s="88">
        <v>1064</v>
      </c>
      <c r="E264" s="88">
        <v>1000</v>
      </c>
      <c r="F264" s="88">
        <v>429</v>
      </c>
      <c r="G264" s="202">
        <f t="shared" si="5"/>
        <v>42.9</v>
      </c>
      <c r="J264" s="143"/>
      <c r="K264" s="144"/>
    </row>
    <row r="265" spans="1:11" ht="12.75" hidden="1" outlineLevel="1">
      <c r="A265" s="12">
        <v>41</v>
      </c>
      <c r="B265" s="10">
        <v>625004</v>
      </c>
      <c r="C265" s="46" t="s">
        <v>20</v>
      </c>
      <c r="D265" s="88">
        <v>3991</v>
      </c>
      <c r="E265" s="88">
        <v>3500</v>
      </c>
      <c r="F265" s="88">
        <v>1424</v>
      </c>
      <c r="G265" s="202">
        <f t="shared" si="5"/>
        <v>40.68571428571428</v>
      </c>
      <c r="J265" s="143"/>
      <c r="K265" s="144"/>
    </row>
    <row r="266" spans="1:11" ht="12.75" hidden="1" outlineLevel="1">
      <c r="A266" s="12">
        <v>41</v>
      </c>
      <c r="B266" s="10">
        <v>625005</v>
      </c>
      <c r="C266" s="46" t="s">
        <v>21</v>
      </c>
      <c r="D266" s="88">
        <v>1330</v>
      </c>
      <c r="E266" s="88">
        <v>1350</v>
      </c>
      <c r="F266" s="88">
        <v>463</v>
      </c>
      <c r="G266" s="202">
        <f t="shared" si="5"/>
        <v>34.2962962962963</v>
      </c>
      <c r="J266" s="143"/>
      <c r="K266" s="144"/>
    </row>
    <row r="267" spans="1:11" ht="12.75" hidden="1" outlineLevel="1">
      <c r="A267" s="12">
        <v>41</v>
      </c>
      <c r="B267" s="10">
        <v>625007</v>
      </c>
      <c r="C267" s="46" t="s">
        <v>22</v>
      </c>
      <c r="D267" s="88">
        <v>6319</v>
      </c>
      <c r="E267" s="88">
        <v>6500</v>
      </c>
      <c r="F267" s="88">
        <v>2546</v>
      </c>
      <c r="G267" s="202">
        <f t="shared" si="5"/>
        <v>39.169230769230765</v>
      </c>
      <c r="J267" s="143"/>
      <c r="K267" s="144"/>
    </row>
    <row r="268" spans="1:11" ht="12.75" hidden="1" outlineLevel="1">
      <c r="A268" s="12">
        <v>41</v>
      </c>
      <c r="B268" s="10">
        <v>625006</v>
      </c>
      <c r="C268" s="46" t="s">
        <v>23</v>
      </c>
      <c r="D268" s="88">
        <v>333</v>
      </c>
      <c r="E268" s="88">
        <v>350</v>
      </c>
      <c r="F268" s="88">
        <v>134</v>
      </c>
      <c r="G268" s="202">
        <f t="shared" si="5"/>
        <v>38.285714285714285</v>
      </c>
      <c r="K268" s="144"/>
    </row>
    <row r="269" spans="1:11" ht="12.75" collapsed="1">
      <c r="A269" s="126">
        <v>41</v>
      </c>
      <c r="B269" s="123">
        <v>630</v>
      </c>
      <c r="C269" s="124" t="s">
        <v>24</v>
      </c>
      <c r="D269" s="125">
        <f>D270+D272+D279+D288+D294</f>
        <v>31371</v>
      </c>
      <c r="E269" s="125">
        <f>E270+E272+E279+E288+E294</f>
        <v>34234</v>
      </c>
      <c r="F269" s="125">
        <f>F270+F272+F279+F288+F294</f>
        <v>22191</v>
      </c>
      <c r="G269" s="203">
        <f t="shared" si="5"/>
        <v>64.82152246304842</v>
      </c>
      <c r="K269" s="144"/>
    </row>
    <row r="270" spans="1:7" ht="12.75">
      <c r="A270" s="12">
        <v>41</v>
      </c>
      <c r="B270" s="19">
        <v>631</v>
      </c>
      <c r="C270" s="45" t="s">
        <v>25</v>
      </c>
      <c r="D270" s="93">
        <f>SUM(D271)</f>
        <v>170</v>
      </c>
      <c r="E270" s="93">
        <f>SUM(E271)</f>
        <v>166</v>
      </c>
      <c r="F270" s="93">
        <f>SUM(F271)</f>
        <v>0</v>
      </c>
      <c r="G270" s="202">
        <f t="shared" si="5"/>
        <v>0</v>
      </c>
    </row>
    <row r="271" spans="1:7" ht="12.75">
      <c r="A271" s="12">
        <v>41</v>
      </c>
      <c r="B271" s="10">
        <v>631001</v>
      </c>
      <c r="C271" s="46" t="s">
        <v>95</v>
      </c>
      <c r="D271" s="88">
        <v>170</v>
      </c>
      <c r="E271" s="88">
        <v>166</v>
      </c>
      <c r="F271" s="88">
        <v>0</v>
      </c>
      <c r="G271" s="202">
        <f t="shared" si="5"/>
        <v>0</v>
      </c>
    </row>
    <row r="272" spans="1:7" ht="12.75">
      <c r="A272" s="12">
        <v>41</v>
      </c>
      <c r="B272" s="19">
        <v>632</v>
      </c>
      <c r="C272" s="45" t="s">
        <v>27</v>
      </c>
      <c r="D272" s="97">
        <f>SUM(D273:D278)</f>
        <v>15061</v>
      </c>
      <c r="E272" s="97">
        <f>SUM(E273:E278)</f>
        <v>19780</v>
      </c>
      <c r="F272" s="97">
        <f>SUM(F273:F278)</f>
        <v>11616</v>
      </c>
      <c r="G272" s="202">
        <f t="shared" si="5"/>
        <v>58.72598584428715</v>
      </c>
    </row>
    <row r="273" spans="1:7" ht="12.75" hidden="1" outlineLevel="1">
      <c r="A273" s="40">
        <v>41</v>
      </c>
      <c r="B273" s="10">
        <v>632001</v>
      </c>
      <c r="C273" s="46" t="s">
        <v>28</v>
      </c>
      <c r="D273" s="88">
        <v>4020</v>
      </c>
      <c r="E273" s="88">
        <v>17630</v>
      </c>
      <c r="F273" s="88">
        <v>9323</v>
      </c>
      <c r="G273" s="202">
        <f t="shared" si="5"/>
        <v>52.88145207033465</v>
      </c>
    </row>
    <row r="274" spans="1:7" ht="12.75" hidden="1" outlineLevel="1">
      <c r="A274" s="40">
        <v>41</v>
      </c>
      <c r="B274" s="10">
        <v>632001</v>
      </c>
      <c r="C274" s="46" t="s">
        <v>29</v>
      </c>
      <c r="D274" s="88">
        <v>2500</v>
      </c>
      <c r="E274" s="88"/>
      <c r="F274" s="88"/>
      <c r="G274" s="202" t="e">
        <f t="shared" si="5"/>
        <v>#DIV/0!</v>
      </c>
    </row>
    <row r="275" spans="1:7" ht="12.75" hidden="1" outlineLevel="1">
      <c r="A275" s="40">
        <v>41</v>
      </c>
      <c r="B275" s="10">
        <v>632001</v>
      </c>
      <c r="C275" s="46" t="s">
        <v>81</v>
      </c>
      <c r="D275" s="88">
        <v>5591</v>
      </c>
      <c r="E275" s="88"/>
      <c r="F275" s="88"/>
      <c r="G275" s="202" t="e">
        <f t="shared" si="5"/>
        <v>#DIV/0!</v>
      </c>
    </row>
    <row r="276" spans="1:7" ht="12.75" hidden="1" outlineLevel="1">
      <c r="A276" s="40">
        <v>41</v>
      </c>
      <c r="B276" s="10">
        <v>632002</v>
      </c>
      <c r="C276" s="46" t="s">
        <v>30</v>
      </c>
      <c r="D276" s="88">
        <v>1900</v>
      </c>
      <c r="E276" s="88">
        <v>1600</v>
      </c>
      <c r="F276" s="88">
        <v>1688</v>
      </c>
      <c r="G276" s="202">
        <f t="shared" si="5"/>
        <v>105.5</v>
      </c>
    </row>
    <row r="277" spans="1:7" ht="12.75" hidden="1" outlineLevel="1">
      <c r="A277" s="40">
        <v>41</v>
      </c>
      <c r="B277" s="10">
        <v>632004</v>
      </c>
      <c r="C277" s="46" t="s">
        <v>217</v>
      </c>
      <c r="D277" s="88">
        <v>500</v>
      </c>
      <c r="E277" s="88"/>
      <c r="F277" s="88">
        <v>319</v>
      </c>
      <c r="G277" s="202" t="e">
        <f t="shared" si="5"/>
        <v>#DIV/0!</v>
      </c>
    </row>
    <row r="278" spans="1:7" ht="12.75" hidden="1" outlineLevel="1">
      <c r="A278" s="40">
        <v>41</v>
      </c>
      <c r="B278" s="10">
        <v>632003</v>
      </c>
      <c r="C278" s="46" t="s">
        <v>31</v>
      </c>
      <c r="D278" s="88">
        <v>550</v>
      </c>
      <c r="E278" s="88">
        <v>550</v>
      </c>
      <c r="F278" s="88">
        <v>286</v>
      </c>
      <c r="G278" s="202">
        <f t="shared" si="5"/>
        <v>52</v>
      </c>
    </row>
    <row r="279" spans="1:7" ht="12.75" collapsed="1">
      <c r="A279" s="119"/>
      <c r="B279" s="120">
        <v>633</v>
      </c>
      <c r="C279" s="121" t="s">
        <v>32</v>
      </c>
      <c r="D279" s="122">
        <f>SUM(D280:D287)</f>
        <v>4200</v>
      </c>
      <c r="E279" s="122">
        <f>SUM(E280:E287)</f>
        <v>5348</v>
      </c>
      <c r="F279" s="122">
        <f>SUM(F280:F287)</f>
        <v>4263</v>
      </c>
      <c r="G279" s="202">
        <f t="shared" si="5"/>
        <v>79.71204188481676</v>
      </c>
    </row>
    <row r="280" spans="1:7" ht="12.75" hidden="1" outlineLevel="1">
      <c r="A280" s="12">
        <v>41</v>
      </c>
      <c r="B280" s="10">
        <v>633001</v>
      </c>
      <c r="C280" s="46" t="s">
        <v>33</v>
      </c>
      <c r="D280" s="88">
        <v>1000</v>
      </c>
      <c r="E280" s="88"/>
      <c r="F280" s="88">
        <v>98</v>
      </c>
      <c r="G280" s="202" t="e">
        <f t="shared" si="5"/>
        <v>#DIV/0!</v>
      </c>
    </row>
    <row r="281" spans="1:7" ht="12.75" hidden="1" outlineLevel="1">
      <c r="A281" s="12">
        <v>41</v>
      </c>
      <c r="B281" s="10">
        <v>633002</v>
      </c>
      <c r="C281" s="46" t="s">
        <v>34</v>
      </c>
      <c r="D281" s="88">
        <v>200</v>
      </c>
      <c r="E281" s="88"/>
      <c r="F281" s="88"/>
      <c r="G281" s="202" t="e">
        <f t="shared" si="5"/>
        <v>#DIV/0!</v>
      </c>
    </row>
    <row r="282" spans="1:7" ht="12.75" hidden="1" outlineLevel="1">
      <c r="A282" s="12">
        <v>41</v>
      </c>
      <c r="B282" s="10">
        <v>633004</v>
      </c>
      <c r="C282" s="46" t="s">
        <v>83</v>
      </c>
      <c r="D282" s="88">
        <v>300</v>
      </c>
      <c r="E282" s="88">
        <v>200</v>
      </c>
      <c r="F282" s="88">
        <v>505</v>
      </c>
      <c r="G282" s="202">
        <f t="shared" si="5"/>
        <v>252.5</v>
      </c>
    </row>
    <row r="283" spans="1:7" ht="12.75" hidden="1" outlineLevel="1">
      <c r="A283" s="12">
        <v>41</v>
      </c>
      <c r="B283" s="10">
        <v>633006</v>
      </c>
      <c r="C283" s="46" t="s">
        <v>35</v>
      </c>
      <c r="D283" s="88">
        <v>2000</v>
      </c>
      <c r="E283" s="88">
        <v>1885</v>
      </c>
      <c r="F283" s="88">
        <v>1079</v>
      </c>
      <c r="G283" s="202">
        <f t="shared" si="5"/>
        <v>57.24137931034483</v>
      </c>
    </row>
    <row r="284" spans="1:7" ht="12.75" hidden="1" outlineLevel="1">
      <c r="A284" s="12">
        <v>41</v>
      </c>
      <c r="B284" s="10">
        <v>633009</v>
      </c>
      <c r="C284" s="46" t="s">
        <v>96</v>
      </c>
      <c r="D284" s="88">
        <v>500</v>
      </c>
      <c r="E284" s="88">
        <v>400</v>
      </c>
      <c r="F284" s="88">
        <v>255</v>
      </c>
      <c r="G284" s="202">
        <f t="shared" si="5"/>
        <v>63.74999999999999</v>
      </c>
    </row>
    <row r="285" spans="1:7" ht="12.75" hidden="1" outlineLevel="1">
      <c r="A285" s="12">
        <v>41</v>
      </c>
      <c r="B285" s="10">
        <v>633010</v>
      </c>
      <c r="C285" s="46" t="s">
        <v>37</v>
      </c>
      <c r="D285" s="88">
        <v>200</v>
      </c>
      <c r="E285" s="88"/>
      <c r="F285" s="88">
        <v>28</v>
      </c>
      <c r="G285" s="202" t="e">
        <f t="shared" si="5"/>
        <v>#DIV/0!</v>
      </c>
    </row>
    <row r="286" spans="1:7" ht="12.75" hidden="1" outlineLevel="1">
      <c r="A286" s="12">
        <v>111</v>
      </c>
      <c r="B286" s="10">
        <v>633</v>
      </c>
      <c r="C286" s="46" t="s">
        <v>186</v>
      </c>
      <c r="D286" s="88"/>
      <c r="E286" s="88">
        <v>2863</v>
      </c>
      <c r="F286" s="88">
        <v>2298</v>
      </c>
      <c r="G286" s="202">
        <f t="shared" si="5"/>
        <v>80.26545581557806</v>
      </c>
    </row>
    <row r="287" spans="1:7" ht="12.75" hidden="1" outlineLevel="1">
      <c r="A287" s="12">
        <v>72</v>
      </c>
      <c r="B287" s="10">
        <v>633</v>
      </c>
      <c r="C287" s="46" t="s">
        <v>256</v>
      </c>
      <c r="D287" s="88"/>
      <c r="E287" s="88"/>
      <c r="F287" s="88"/>
      <c r="G287" s="202" t="e">
        <f t="shared" si="5"/>
        <v>#DIV/0!</v>
      </c>
    </row>
    <row r="288" spans="1:7" ht="12.75" collapsed="1">
      <c r="A288" s="12">
        <v>41</v>
      </c>
      <c r="B288" s="19">
        <v>635</v>
      </c>
      <c r="C288" s="45" t="s">
        <v>39</v>
      </c>
      <c r="D288" s="97">
        <f>SUM(D289:D293)</f>
        <v>3000</v>
      </c>
      <c r="E288" s="97">
        <f>SUM(E289:E293)</f>
        <v>600</v>
      </c>
      <c r="F288" s="97">
        <f>SUM(F289:F293)</f>
        <v>2372</v>
      </c>
      <c r="G288" s="202">
        <f t="shared" si="5"/>
        <v>395.3333333333333</v>
      </c>
    </row>
    <row r="289" spans="1:7" ht="12.75" hidden="1" outlineLevel="1">
      <c r="A289" s="12">
        <v>41</v>
      </c>
      <c r="B289" s="10">
        <v>635006</v>
      </c>
      <c r="C289" s="46" t="s">
        <v>213</v>
      </c>
      <c r="D289" s="88">
        <v>2000</v>
      </c>
      <c r="E289" s="88">
        <v>300</v>
      </c>
      <c r="F289" s="88">
        <v>1794</v>
      </c>
      <c r="G289" s="202">
        <f t="shared" si="5"/>
        <v>598</v>
      </c>
    </row>
    <row r="290" spans="1:7" ht="12.75" hidden="1" outlineLevel="1">
      <c r="A290" s="12">
        <v>41</v>
      </c>
      <c r="B290" s="10">
        <v>635002</v>
      </c>
      <c r="C290" s="46" t="s">
        <v>41</v>
      </c>
      <c r="D290" s="88"/>
      <c r="E290" s="88"/>
      <c r="F290" s="88"/>
      <c r="G290" s="202" t="e">
        <f t="shared" si="5"/>
        <v>#DIV/0!</v>
      </c>
    </row>
    <row r="291" spans="1:7" ht="12.75" hidden="1" outlineLevel="1">
      <c r="A291" s="12">
        <v>41</v>
      </c>
      <c r="B291" s="10">
        <v>635004</v>
      </c>
      <c r="C291" s="46" t="s">
        <v>42</v>
      </c>
      <c r="D291" s="88">
        <v>1000</v>
      </c>
      <c r="E291" s="88">
        <v>300</v>
      </c>
      <c r="F291" s="88">
        <v>578</v>
      </c>
      <c r="G291" s="202">
        <f t="shared" si="5"/>
        <v>192.66666666666669</v>
      </c>
    </row>
    <row r="292" spans="1:7" ht="12.75" hidden="1" outlineLevel="1">
      <c r="A292" s="12">
        <v>41</v>
      </c>
      <c r="B292" s="10">
        <v>635005</v>
      </c>
      <c r="C292" s="46" t="s">
        <v>43</v>
      </c>
      <c r="D292" s="88"/>
      <c r="E292" s="88"/>
      <c r="F292" s="88"/>
      <c r="G292" s="202" t="e">
        <f t="shared" si="5"/>
        <v>#DIV/0!</v>
      </c>
    </row>
    <row r="293" spans="1:9" ht="12.75" hidden="1" outlineLevel="1">
      <c r="A293" s="12">
        <v>111</v>
      </c>
      <c r="B293" s="10">
        <v>635006</v>
      </c>
      <c r="C293" s="46" t="s">
        <v>44</v>
      </c>
      <c r="D293" s="88"/>
      <c r="E293" s="88">
        <v>0</v>
      </c>
      <c r="F293" s="88">
        <v>0</v>
      </c>
      <c r="G293" s="202" t="e">
        <f t="shared" si="5"/>
        <v>#DIV/0!</v>
      </c>
      <c r="H293">
        <v>1424</v>
      </c>
      <c r="I293">
        <v>1276</v>
      </c>
    </row>
    <row r="294" spans="1:7" ht="12.75" collapsed="1">
      <c r="A294" s="12">
        <v>41</v>
      </c>
      <c r="B294" s="19">
        <v>637</v>
      </c>
      <c r="C294" s="45" t="s">
        <v>47</v>
      </c>
      <c r="D294" s="97">
        <f>SUM(D295:D302)</f>
        <v>8940</v>
      </c>
      <c r="E294" s="97">
        <f>SUM(E295:E302)</f>
        <v>8340</v>
      </c>
      <c r="F294" s="97">
        <f>SUM(F295:F302)</f>
        <v>3940</v>
      </c>
      <c r="G294" s="202">
        <f t="shared" si="5"/>
        <v>47.24220623501199</v>
      </c>
    </row>
    <row r="295" spans="1:7" ht="12.75" hidden="1" outlineLevel="1">
      <c r="A295" s="12">
        <v>41</v>
      </c>
      <c r="B295" s="10">
        <v>637001</v>
      </c>
      <c r="C295" s="46" t="s">
        <v>48</v>
      </c>
      <c r="D295" s="88">
        <v>200</v>
      </c>
      <c r="E295" s="88">
        <v>150</v>
      </c>
      <c r="F295" s="88">
        <v>0</v>
      </c>
      <c r="G295" s="202">
        <f t="shared" si="5"/>
        <v>0</v>
      </c>
    </row>
    <row r="296" spans="1:7" ht="12.75" hidden="1" outlineLevel="1">
      <c r="A296" s="12">
        <v>41</v>
      </c>
      <c r="B296" s="10">
        <v>637004</v>
      </c>
      <c r="C296" s="46" t="s">
        <v>49</v>
      </c>
      <c r="D296" s="88">
        <v>2000</v>
      </c>
      <c r="E296" s="88">
        <v>1990</v>
      </c>
      <c r="F296" s="88">
        <v>183</v>
      </c>
      <c r="G296" s="202">
        <f t="shared" si="5"/>
        <v>9.195979899497488</v>
      </c>
    </row>
    <row r="297" spans="1:7" ht="12.75" hidden="1" outlineLevel="1">
      <c r="A297" s="12">
        <v>41</v>
      </c>
      <c r="B297" s="10">
        <v>637005</v>
      </c>
      <c r="C297" s="46" t="s">
        <v>50</v>
      </c>
      <c r="D297" s="88">
        <v>200</v>
      </c>
      <c r="E297" s="88">
        <v>710</v>
      </c>
      <c r="F297" s="88">
        <v>100</v>
      </c>
      <c r="G297" s="202">
        <f t="shared" si="5"/>
        <v>14.084507042253522</v>
      </c>
    </row>
    <row r="298" spans="1:7" ht="12.75" hidden="1" outlineLevel="1">
      <c r="A298" s="12">
        <v>41</v>
      </c>
      <c r="B298" s="10">
        <v>637012</v>
      </c>
      <c r="C298" s="46" t="s">
        <v>51</v>
      </c>
      <c r="D298" s="88">
        <v>1200</v>
      </c>
      <c r="E298" s="88">
        <v>1350</v>
      </c>
      <c r="F298" s="88">
        <v>549</v>
      </c>
      <c r="G298" s="202">
        <f t="shared" si="5"/>
        <v>40.666666666666664</v>
      </c>
    </row>
    <row r="299" spans="1:7" ht="12.75" hidden="1" outlineLevel="1">
      <c r="A299" s="12">
        <v>41</v>
      </c>
      <c r="B299" s="10">
        <v>637014</v>
      </c>
      <c r="C299" s="46" t="s">
        <v>53</v>
      </c>
      <c r="D299" s="88">
        <v>2500</v>
      </c>
      <c r="E299" s="88">
        <v>2500</v>
      </c>
      <c r="F299" s="88">
        <v>1244</v>
      </c>
      <c r="G299" s="202">
        <f t="shared" si="5"/>
        <v>49.76</v>
      </c>
    </row>
    <row r="300" spans="1:8" ht="12.75" hidden="1" outlineLevel="1">
      <c r="A300" s="12"/>
      <c r="B300" s="10">
        <v>637015</v>
      </c>
      <c r="C300" s="46" t="s">
        <v>52</v>
      </c>
      <c r="D300" s="88">
        <v>540</v>
      </c>
      <c r="E300" s="88">
        <v>540</v>
      </c>
      <c r="F300" s="88">
        <v>510</v>
      </c>
      <c r="G300" s="202">
        <f t="shared" si="5"/>
        <v>94.44444444444444</v>
      </c>
      <c r="H300" s="118" t="s">
        <v>276</v>
      </c>
    </row>
    <row r="301" spans="1:7" ht="12.75" hidden="1" outlineLevel="1">
      <c r="A301" s="12">
        <v>41</v>
      </c>
      <c r="B301" s="10">
        <v>637016</v>
      </c>
      <c r="C301" s="46" t="s">
        <v>54</v>
      </c>
      <c r="D301" s="88">
        <v>1100</v>
      </c>
      <c r="E301" s="88">
        <v>1100</v>
      </c>
      <c r="F301" s="88">
        <v>604</v>
      </c>
      <c r="G301" s="202">
        <f t="shared" si="5"/>
        <v>54.90909090909091</v>
      </c>
    </row>
    <row r="302" spans="1:7" ht="12.75" hidden="1" outlineLevel="1">
      <c r="A302" s="12">
        <v>41</v>
      </c>
      <c r="B302" s="10">
        <v>637027</v>
      </c>
      <c r="C302" s="46" t="s">
        <v>55</v>
      </c>
      <c r="D302" s="88">
        <v>1200</v>
      </c>
      <c r="E302" s="88"/>
      <c r="F302" s="88">
        <v>750</v>
      </c>
      <c r="G302" s="202" t="e">
        <f t="shared" si="5"/>
        <v>#DIV/0!</v>
      </c>
    </row>
    <row r="303" spans="1:7" ht="12.75" collapsed="1">
      <c r="A303" s="12">
        <v>41</v>
      </c>
      <c r="B303" s="19">
        <v>642</v>
      </c>
      <c r="C303" s="45" t="s">
        <v>56</v>
      </c>
      <c r="D303" s="97">
        <f>SUM(D304:D305)</f>
        <v>300</v>
      </c>
      <c r="E303" s="97">
        <f>SUM(E304:E305)</f>
        <v>300</v>
      </c>
      <c r="F303" s="97">
        <f>SUM(F304:F305)</f>
        <v>0</v>
      </c>
      <c r="G303" s="202">
        <f t="shared" si="5"/>
        <v>0</v>
      </c>
    </row>
    <row r="304" spans="1:7" ht="12.75">
      <c r="A304" s="12">
        <v>41</v>
      </c>
      <c r="B304" s="10">
        <v>642015</v>
      </c>
      <c r="C304" s="46" t="s">
        <v>57</v>
      </c>
      <c r="D304" s="88">
        <v>300</v>
      </c>
      <c r="E304" s="88">
        <v>300</v>
      </c>
      <c r="F304" s="88">
        <v>0</v>
      </c>
      <c r="G304" s="202">
        <f t="shared" si="5"/>
        <v>0</v>
      </c>
    </row>
    <row r="305" spans="1:7" ht="12.75">
      <c r="A305" s="12">
        <v>111</v>
      </c>
      <c r="B305" s="10">
        <v>642026</v>
      </c>
      <c r="C305" s="46" t="s">
        <v>97</v>
      </c>
      <c r="D305" s="88"/>
      <c r="E305" s="88">
        <v>0</v>
      </c>
      <c r="F305" s="88">
        <v>0</v>
      </c>
      <c r="G305" s="204">
        <v>0</v>
      </c>
    </row>
    <row r="306" spans="1:5" ht="12.75">
      <c r="A306" s="25"/>
      <c r="B306" s="26"/>
      <c r="C306" s="26"/>
      <c r="D306" s="96"/>
      <c r="E306" s="96"/>
    </row>
    <row r="307" spans="2:7" ht="12.75">
      <c r="B307" s="21"/>
      <c r="C307" s="22" t="s">
        <v>98</v>
      </c>
      <c r="D307" s="111" t="s">
        <v>192</v>
      </c>
      <c r="E307" s="79" t="s">
        <v>192</v>
      </c>
      <c r="F307" s="111" t="s">
        <v>192</v>
      </c>
      <c r="G307" s="111" t="s">
        <v>192</v>
      </c>
    </row>
    <row r="308" spans="1:7" ht="12.75">
      <c r="A308" s="35" t="s">
        <v>0</v>
      </c>
      <c r="B308" s="15"/>
      <c r="C308" s="27" t="s">
        <v>79</v>
      </c>
      <c r="D308" s="5" t="s">
        <v>269</v>
      </c>
      <c r="E308" s="5" t="s">
        <v>273</v>
      </c>
      <c r="F308" s="5" t="s">
        <v>270</v>
      </c>
      <c r="G308" s="5" t="s">
        <v>271</v>
      </c>
    </row>
    <row r="309" spans="1:7" ht="12.75">
      <c r="A309" s="6"/>
      <c r="B309" s="16"/>
      <c r="C309" s="28"/>
      <c r="D309" s="8">
        <v>2016</v>
      </c>
      <c r="E309" s="8" t="s">
        <v>274</v>
      </c>
      <c r="F309" s="8" t="s">
        <v>288</v>
      </c>
      <c r="G309" s="8" t="s">
        <v>272</v>
      </c>
    </row>
    <row r="310" spans="1:9" ht="12.75">
      <c r="A310" s="23" t="s">
        <v>0</v>
      </c>
      <c r="B310" s="14" t="s">
        <v>59</v>
      </c>
      <c r="C310" s="14" t="s">
        <v>60</v>
      </c>
      <c r="D310" s="130">
        <f>D311+D315+D324+D342</f>
        <v>44780</v>
      </c>
      <c r="E310" s="130">
        <f>E311+E315+E324+E342</f>
        <v>44780</v>
      </c>
      <c r="F310" s="130">
        <f>F311+F315+F324+F342</f>
        <v>15707</v>
      </c>
      <c r="G310" s="205">
        <f>F310/E310*100</f>
        <v>35.07592675301474</v>
      </c>
      <c r="I310" s="118"/>
    </row>
    <row r="311" spans="1:7" ht="12.75">
      <c r="A311" s="12">
        <v>41</v>
      </c>
      <c r="B311" s="19">
        <v>610</v>
      </c>
      <c r="C311" s="19" t="s">
        <v>99</v>
      </c>
      <c r="D311" s="131">
        <f>SUM(D312:D314)</f>
        <v>29460</v>
      </c>
      <c r="E311" s="131">
        <f>SUM(E312:E314)</f>
        <v>29460</v>
      </c>
      <c r="F311" s="131">
        <f>SUM(F312:F314)</f>
        <v>10202</v>
      </c>
      <c r="G311" s="206">
        <f aca="true" t="shared" si="6" ref="G311:G346">F311/E311*100</f>
        <v>34.63000678886626</v>
      </c>
    </row>
    <row r="312" spans="1:7" ht="12.75" hidden="1" outlineLevel="1">
      <c r="A312" s="12" t="s">
        <v>238</v>
      </c>
      <c r="B312" s="10">
        <v>611</v>
      </c>
      <c r="C312" s="10" t="s">
        <v>10</v>
      </c>
      <c r="D312" s="132">
        <v>29460</v>
      </c>
      <c r="E312" s="132">
        <v>26660</v>
      </c>
      <c r="F312" s="88">
        <v>8962</v>
      </c>
      <c r="G312" s="198">
        <f t="shared" si="6"/>
        <v>33.615903975994</v>
      </c>
    </row>
    <row r="313" spans="1:7" ht="12.75" hidden="1" outlineLevel="1">
      <c r="A313" s="12">
        <v>41</v>
      </c>
      <c r="B313" s="10">
        <v>612</v>
      </c>
      <c r="C313" s="10" t="s">
        <v>11</v>
      </c>
      <c r="D313" s="132"/>
      <c r="E313" s="132">
        <v>2800</v>
      </c>
      <c r="F313" s="88">
        <v>1240</v>
      </c>
      <c r="G313" s="198">
        <f t="shared" si="6"/>
        <v>44.285714285714285</v>
      </c>
    </row>
    <row r="314" spans="1:7" ht="12.75" hidden="1" outlineLevel="1">
      <c r="A314" s="12">
        <v>41</v>
      </c>
      <c r="B314" s="10">
        <v>614</v>
      </c>
      <c r="C314" s="10" t="s">
        <v>12</v>
      </c>
      <c r="D314" s="132"/>
      <c r="E314" s="132"/>
      <c r="F314" s="88"/>
      <c r="G314" s="198"/>
    </row>
    <row r="315" spans="1:7" ht="12.75" collapsed="1">
      <c r="A315" s="12">
        <v>41</v>
      </c>
      <c r="B315" s="19">
        <v>620</v>
      </c>
      <c r="C315" s="19" t="s">
        <v>100</v>
      </c>
      <c r="D315" s="131">
        <f>SUM(D316:D323)</f>
        <v>10370</v>
      </c>
      <c r="E315" s="131">
        <f>SUM(E316:E323)</f>
        <v>10370</v>
      </c>
      <c r="F315" s="131">
        <f>SUM(F316:F323)</f>
        <v>3588</v>
      </c>
      <c r="G315" s="206">
        <f t="shared" si="6"/>
        <v>34.599807135969144</v>
      </c>
    </row>
    <row r="316" spans="1:7" ht="12.75" hidden="1" outlineLevel="1">
      <c r="A316" s="12">
        <v>41</v>
      </c>
      <c r="B316" s="10" t="s">
        <v>15</v>
      </c>
      <c r="C316" s="10" t="s">
        <v>16</v>
      </c>
      <c r="D316" s="132">
        <v>2946</v>
      </c>
      <c r="E316" s="132">
        <v>3560</v>
      </c>
      <c r="F316" s="88">
        <v>1020</v>
      </c>
      <c r="G316" s="198">
        <f t="shared" si="6"/>
        <v>28.651685393258425</v>
      </c>
    </row>
    <row r="317" spans="1:7" ht="12.75" hidden="1" outlineLevel="1">
      <c r="A317" s="12">
        <v>41</v>
      </c>
      <c r="B317" s="10">
        <v>625001</v>
      </c>
      <c r="C317" s="10" t="s">
        <v>17</v>
      </c>
      <c r="D317" s="132">
        <v>412</v>
      </c>
      <c r="E317" s="132">
        <v>400</v>
      </c>
      <c r="F317" s="88">
        <v>143</v>
      </c>
      <c r="G317" s="198">
        <f t="shared" si="6"/>
        <v>35.75</v>
      </c>
    </row>
    <row r="318" spans="1:7" ht="12.75" hidden="1" outlineLevel="1">
      <c r="A318" s="12">
        <v>41</v>
      </c>
      <c r="B318" s="10">
        <v>625002</v>
      </c>
      <c r="C318" s="10" t="s">
        <v>18</v>
      </c>
      <c r="D318" s="132">
        <v>4124</v>
      </c>
      <c r="E318" s="132">
        <v>3620</v>
      </c>
      <c r="F318" s="88">
        <v>1487</v>
      </c>
      <c r="G318" s="198">
        <f t="shared" si="6"/>
        <v>41.07734806629834</v>
      </c>
    </row>
    <row r="319" spans="1:7" ht="12.75" hidden="1" outlineLevel="1">
      <c r="A319" s="12">
        <v>41</v>
      </c>
      <c r="B319" s="10">
        <v>625003</v>
      </c>
      <c r="C319" s="10" t="s">
        <v>19</v>
      </c>
      <c r="D319" s="132">
        <v>236</v>
      </c>
      <c r="E319" s="132">
        <v>300</v>
      </c>
      <c r="F319" s="88">
        <v>82</v>
      </c>
      <c r="G319" s="198">
        <f t="shared" si="6"/>
        <v>27.333333333333332</v>
      </c>
    </row>
    <row r="320" spans="1:7" ht="12.75" hidden="1" outlineLevel="1">
      <c r="A320" s="12">
        <v>41</v>
      </c>
      <c r="B320" s="10">
        <v>625004</v>
      </c>
      <c r="C320" s="10" t="s">
        <v>20</v>
      </c>
      <c r="D320" s="132">
        <v>884</v>
      </c>
      <c r="E320" s="132">
        <v>770</v>
      </c>
      <c r="F320" s="88">
        <v>244</v>
      </c>
      <c r="G320" s="198">
        <f t="shared" si="6"/>
        <v>31.68831168831169</v>
      </c>
    </row>
    <row r="321" spans="1:7" ht="12.75" hidden="1" outlineLevel="1">
      <c r="A321" s="12">
        <v>41</v>
      </c>
      <c r="B321" s="10">
        <v>625005</v>
      </c>
      <c r="C321" s="10" t="s">
        <v>21</v>
      </c>
      <c r="D321" s="132">
        <v>295</v>
      </c>
      <c r="E321" s="132">
        <v>250</v>
      </c>
      <c r="F321" s="88">
        <v>82</v>
      </c>
      <c r="G321" s="198">
        <f t="shared" si="6"/>
        <v>32.800000000000004</v>
      </c>
    </row>
    <row r="322" spans="1:7" ht="12.75" hidden="1" outlineLevel="1">
      <c r="A322" s="12">
        <v>41</v>
      </c>
      <c r="B322" s="10">
        <v>625007</v>
      </c>
      <c r="C322" s="10" t="s">
        <v>22</v>
      </c>
      <c r="D322" s="132">
        <v>1399</v>
      </c>
      <c r="E322" s="132">
        <v>1400</v>
      </c>
      <c r="F322" s="88">
        <v>505</v>
      </c>
      <c r="G322" s="198">
        <f t="shared" si="6"/>
        <v>36.07142857142857</v>
      </c>
    </row>
    <row r="323" spans="1:7" ht="12.75" hidden="1" outlineLevel="1">
      <c r="A323" s="12">
        <v>41</v>
      </c>
      <c r="B323" s="10">
        <v>625006</v>
      </c>
      <c r="C323" s="10" t="s">
        <v>23</v>
      </c>
      <c r="D323" s="132">
        <v>74</v>
      </c>
      <c r="E323" s="132">
        <v>70</v>
      </c>
      <c r="F323" s="88">
        <v>25</v>
      </c>
      <c r="G323" s="198">
        <f t="shared" si="6"/>
        <v>35.714285714285715</v>
      </c>
    </row>
    <row r="324" spans="1:7" ht="12.75" collapsed="1">
      <c r="A324" s="12">
        <v>41</v>
      </c>
      <c r="B324" s="19">
        <v>630</v>
      </c>
      <c r="C324" s="19" t="s">
        <v>24</v>
      </c>
      <c r="D324" s="131">
        <f>D325+D329+D333+D336</f>
        <v>4850</v>
      </c>
      <c r="E324" s="131">
        <f>E325+E329+E333+E336</f>
        <v>4850</v>
      </c>
      <c r="F324" s="131">
        <f>F325+F329+F333+F336</f>
        <v>1917</v>
      </c>
      <c r="G324" s="206">
        <f t="shared" si="6"/>
        <v>39.52577319587629</v>
      </c>
    </row>
    <row r="325" spans="1:7" ht="12.75">
      <c r="A325" s="12">
        <v>41</v>
      </c>
      <c r="B325" s="19">
        <v>632</v>
      </c>
      <c r="C325" s="19" t="s">
        <v>27</v>
      </c>
      <c r="D325" s="133"/>
      <c r="E325" s="133"/>
      <c r="F325" s="30"/>
      <c r="G325" s="206"/>
    </row>
    <row r="326" spans="1:7" ht="12.75" hidden="1" outlineLevel="1">
      <c r="A326" s="12">
        <v>41</v>
      </c>
      <c r="B326" s="10">
        <v>632001</v>
      </c>
      <c r="C326" s="10" t="s">
        <v>28</v>
      </c>
      <c r="D326" s="133"/>
      <c r="E326" s="133"/>
      <c r="F326" s="30"/>
      <c r="G326" s="206">
        <v>0</v>
      </c>
    </row>
    <row r="327" spans="1:7" ht="12.75" hidden="1" outlineLevel="1">
      <c r="A327" s="12">
        <v>41</v>
      </c>
      <c r="B327" s="10">
        <v>632001</v>
      </c>
      <c r="C327" s="10" t="s">
        <v>29</v>
      </c>
      <c r="D327" s="133"/>
      <c r="E327" s="133"/>
      <c r="F327" s="30"/>
      <c r="G327" s="206">
        <v>0</v>
      </c>
    </row>
    <row r="328" spans="1:7" ht="12.75" hidden="1" outlineLevel="1">
      <c r="A328" s="12">
        <v>41</v>
      </c>
      <c r="B328" s="10">
        <v>632002</v>
      </c>
      <c r="C328" s="10" t="s">
        <v>30</v>
      </c>
      <c r="D328" s="133"/>
      <c r="E328" s="133"/>
      <c r="F328" s="30"/>
      <c r="G328" s="206">
        <v>0</v>
      </c>
    </row>
    <row r="329" spans="1:7" ht="12.75" collapsed="1">
      <c r="A329" s="12">
        <v>41</v>
      </c>
      <c r="B329" s="19">
        <v>633</v>
      </c>
      <c r="C329" s="19" t="s">
        <v>32</v>
      </c>
      <c r="D329" s="131">
        <f>SUM(D330:D332)</f>
        <v>2000</v>
      </c>
      <c r="E329" s="131">
        <f>SUM(E330:E332)</f>
        <v>1469</v>
      </c>
      <c r="F329" s="131">
        <f>SUM(F330:F332)</f>
        <v>132</v>
      </c>
      <c r="G329" s="206">
        <f t="shared" si="6"/>
        <v>8.9857045609258</v>
      </c>
    </row>
    <row r="330" spans="1:7" ht="12.75" hidden="1" outlineLevel="1">
      <c r="A330" s="12">
        <v>41</v>
      </c>
      <c r="B330" s="10">
        <v>633004</v>
      </c>
      <c r="C330" s="10" t="s">
        <v>64</v>
      </c>
      <c r="D330" s="132">
        <v>1000</v>
      </c>
      <c r="E330" s="132">
        <v>792</v>
      </c>
      <c r="F330" s="88">
        <v>0</v>
      </c>
      <c r="G330" s="206">
        <f t="shared" si="6"/>
        <v>0</v>
      </c>
    </row>
    <row r="331" spans="1:7" ht="12.75" hidden="1" outlineLevel="1">
      <c r="A331" s="12">
        <v>41</v>
      </c>
      <c r="B331" s="10">
        <v>633006</v>
      </c>
      <c r="C331" s="10" t="s">
        <v>35</v>
      </c>
      <c r="D331" s="132">
        <v>1000</v>
      </c>
      <c r="E331" s="132">
        <v>627</v>
      </c>
      <c r="F331" s="88">
        <v>132</v>
      </c>
      <c r="G331" s="206">
        <f t="shared" si="6"/>
        <v>21.052631578947366</v>
      </c>
    </row>
    <row r="332" spans="1:7" ht="12.75" hidden="1" outlineLevel="1">
      <c r="A332" s="12">
        <v>41</v>
      </c>
      <c r="B332" s="10">
        <v>633009</v>
      </c>
      <c r="C332" s="10" t="s">
        <v>24</v>
      </c>
      <c r="D332" s="133"/>
      <c r="E332" s="132">
        <v>50</v>
      </c>
      <c r="F332" s="88">
        <v>0</v>
      </c>
      <c r="G332" s="206">
        <f t="shared" si="6"/>
        <v>0</v>
      </c>
    </row>
    <row r="333" spans="1:7" ht="12.75" collapsed="1">
      <c r="A333" s="12">
        <v>41</v>
      </c>
      <c r="B333" s="19">
        <v>635</v>
      </c>
      <c r="C333" s="19" t="s">
        <v>39</v>
      </c>
      <c r="D333" s="131">
        <f>SUM(D334)</f>
        <v>1000</v>
      </c>
      <c r="E333" s="131">
        <f>SUM(E334)</f>
        <v>1661</v>
      </c>
      <c r="F333" s="131">
        <f>SUM(F334)</f>
        <v>531</v>
      </c>
      <c r="G333" s="206">
        <f t="shared" si="6"/>
        <v>31.968693558097534</v>
      </c>
    </row>
    <row r="334" spans="1:7" ht="12.75">
      <c r="A334" s="12">
        <v>41</v>
      </c>
      <c r="B334" s="10">
        <v>635004</v>
      </c>
      <c r="C334" s="10" t="s">
        <v>42</v>
      </c>
      <c r="D334" s="132">
        <v>1000</v>
      </c>
      <c r="E334" s="132">
        <v>1661</v>
      </c>
      <c r="F334" s="88">
        <v>531</v>
      </c>
      <c r="G334" s="206">
        <f t="shared" si="6"/>
        <v>31.968693558097534</v>
      </c>
    </row>
    <row r="335" spans="1:7" ht="12.75">
      <c r="A335" s="12">
        <v>41</v>
      </c>
      <c r="B335" s="10">
        <v>635006</v>
      </c>
      <c r="C335" s="10" t="s">
        <v>101</v>
      </c>
      <c r="D335" s="133"/>
      <c r="E335" s="186"/>
      <c r="F335" s="11"/>
      <c r="G335" s="206"/>
    </row>
    <row r="336" spans="1:7" ht="12.75">
      <c r="A336" s="12">
        <v>41</v>
      </c>
      <c r="B336" s="19">
        <v>637</v>
      </c>
      <c r="C336" s="19" t="s">
        <v>47</v>
      </c>
      <c r="D336" s="131">
        <f>SUM(D337:D341)</f>
        <v>1850</v>
      </c>
      <c r="E336" s="131">
        <f>SUM(E337:E341)</f>
        <v>1720</v>
      </c>
      <c r="F336" s="131">
        <f>SUM(F337:F341)</f>
        <v>1254</v>
      </c>
      <c r="G336" s="206">
        <f t="shared" si="6"/>
        <v>72.90697674418605</v>
      </c>
    </row>
    <row r="337" spans="1:7" ht="12.75" hidden="1" outlineLevel="2">
      <c r="A337" s="12">
        <v>41</v>
      </c>
      <c r="B337" s="10">
        <v>637004</v>
      </c>
      <c r="C337" s="10" t="s">
        <v>89</v>
      </c>
      <c r="D337" s="132">
        <v>200</v>
      </c>
      <c r="E337" s="132">
        <v>140</v>
      </c>
      <c r="F337" s="88">
        <v>135</v>
      </c>
      <c r="G337" s="206">
        <f t="shared" si="6"/>
        <v>96.42857142857143</v>
      </c>
    </row>
    <row r="338" spans="1:7" ht="12.75" hidden="1" outlineLevel="2">
      <c r="A338" s="12">
        <v>41</v>
      </c>
      <c r="B338" s="10">
        <v>637012</v>
      </c>
      <c r="C338" s="10" t="s">
        <v>51</v>
      </c>
      <c r="D338" s="132"/>
      <c r="E338" s="132"/>
      <c r="F338" s="88"/>
      <c r="G338" s="206"/>
    </row>
    <row r="339" spans="1:7" ht="12.75" hidden="1" outlineLevel="2">
      <c r="A339" s="12">
        <v>41</v>
      </c>
      <c r="B339" s="10">
        <v>637014</v>
      </c>
      <c r="C339" s="10" t="s">
        <v>53</v>
      </c>
      <c r="D339" s="132">
        <v>1200</v>
      </c>
      <c r="E339" s="132">
        <v>1300</v>
      </c>
      <c r="F339" s="88">
        <v>572</v>
      </c>
      <c r="G339" s="206">
        <f t="shared" si="6"/>
        <v>44</v>
      </c>
    </row>
    <row r="340" spans="1:7" ht="12.75" hidden="1" outlineLevel="2">
      <c r="A340" s="12">
        <v>41</v>
      </c>
      <c r="B340" s="10">
        <v>637016</v>
      </c>
      <c r="C340" s="10" t="s">
        <v>54</v>
      </c>
      <c r="D340" s="132">
        <v>250</v>
      </c>
      <c r="E340" s="132">
        <v>280</v>
      </c>
      <c r="F340" s="88">
        <v>122</v>
      </c>
      <c r="G340" s="206">
        <f t="shared" si="6"/>
        <v>43.57142857142857</v>
      </c>
    </row>
    <row r="341" spans="1:7" ht="12.75" hidden="1" outlineLevel="2">
      <c r="A341" s="12">
        <v>41</v>
      </c>
      <c r="B341" s="10">
        <v>637027</v>
      </c>
      <c r="C341" s="10" t="s">
        <v>55</v>
      </c>
      <c r="D341" s="132">
        <v>200</v>
      </c>
      <c r="E341" s="132"/>
      <c r="F341" s="88">
        <v>425</v>
      </c>
      <c r="G341" s="206"/>
    </row>
    <row r="342" spans="1:7" ht="12.75" collapsed="1">
      <c r="A342" s="12">
        <v>41</v>
      </c>
      <c r="B342" s="19">
        <v>642</v>
      </c>
      <c r="C342" s="19" t="s">
        <v>56</v>
      </c>
      <c r="D342" s="132">
        <v>100</v>
      </c>
      <c r="E342" s="132">
        <f>SUM(E343)</f>
        <v>100</v>
      </c>
      <c r="F342" s="132">
        <f>SUM(F343)</f>
        <v>0</v>
      </c>
      <c r="G342" s="206">
        <f t="shared" si="6"/>
        <v>0</v>
      </c>
    </row>
    <row r="343" spans="1:7" ht="12.75">
      <c r="A343" s="12">
        <v>41</v>
      </c>
      <c r="B343" s="10">
        <v>642015</v>
      </c>
      <c r="C343" s="10" t="s">
        <v>57</v>
      </c>
      <c r="D343" s="132">
        <v>100</v>
      </c>
      <c r="E343" s="132">
        <v>100</v>
      </c>
      <c r="F343" s="88">
        <v>0</v>
      </c>
      <c r="G343" s="206">
        <f t="shared" si="6"/>
        <v>0</v>
      </c>
    </row>
    <row r="344" spans="1:7" ht="12.75">
      <c r="A344" s="47"/>
      <c r="B344" s="26"/>
      <c r="C344" s="26"/>
      <c r="F344" s="47"/>
      <c r="G344" s="206"/>
    </row>
    <row r="345" spans="1:7" ht="12.75">
      <c r="A345" s="47"/>
      <c r="B345" s="26"/>
      <c r="C345" s="10" t="s">
        <v>102</v>
      </c>
      <c r="D345" s="132">
        <f>D252</f>
        <v>211515</v>
      </c>
      <c r="E345" s="132">
        <f>E252</f>
        <v>214378</v>
      </c>
      <c r="F345" s="132">
        <f>F252</f>
        <v>93595</v>
      </c>
      <c r="G345" s="206">
        <f t="shared" si="6"/>
        <v>43.65886424913004</v>
      </c>
    </row>
    <row r="346" spans="1:7" ht="12.75">
      <c r="A346" s="47"/>
      <c r="B346" s="26"/>
      <c r="C346" s="10" t="s">
        <v>102</v>
      </c>
      <c r="D346" s="132">
        <f>D310</f>
        <v>44780</v>
      </c>
      <c r="E346" s="132">
        <f>E310</f>
        <v>44780</v>
      </c>
      <c r="F346" s="132">
        <f>F310</f>
        <v>15707</v>
      </c>
      <c r="G346" s="206">
        <f t="shared" si="6"/>
        <v>35.07592675301474</v>
      </c>
    </row>
    <row r="347" spans="1:7" ht="12.75">
      <c r="A347" s="47"/>
      <c r="B347" s="26"/>
      <c r="C347" s="10" t="s">
        <v>67</v>
      </c>
      <c r="D347" s="163"/>
      <c r="E347" s="163"/>
      <c r="F347" s="102"/>
      <c r="G347" s="206"/>
    </row>
    <row r="348" spans="1:7" ht="12.75">
      <c r="A348" s="47"/>
      <c r="B348" s="26"/>
      <c r="C348" s="14" t="s">
        <v>74</v>
      </c>
      <c r="D348" s="140">
        <f>SUM(D345:D347)</f>
        <v>256295</v>
      </c>
      <c r="E348" s="140">
        <f>SUM(E345:E347)</f>
        <v>259158</v>
      </c>
      <c r="F348" s="140">
        <f>SUM(F345:F347)</f>
        <v>109302</v>
      </c>
      <c r="G348" s="190">
        <f>F348/E348*100</f>
        <v>42.17581552566388</v>
      </c>
    </row>
    <row r="349" spans="1:7" ht="12.75">
      <c r="A349" s="47"/>
      <c r="B349" s="26"/>
      <c r="C349" s="26"/>
      <c r="G349" s="80"/>
    </row>
    <row r="350" spans="1:7" ht="12.75">
      <c r="A350" s="47"/>
      <c r="B350" s="26"/>
      <c r="C350" s="26"/>
      <c r="G350" s="80"/>
    </row>
    <row r="351" spans="1:7" ht="15.75">
      <c r="A351" s="136" t="s">
        <v>103</v>
      </c>
      <c r="B351" s="136"/>
      <c r="C351" s="135"/>
      <c r="G351" s="80"/>
    </row>
    <row r="352" spans="4:7" ht="12.75">
      <c r="D352" s="79" t="s">
        <v>192</v>
      </c>
      <c r="E352" s="79" t="s">
        <v>192</v>
      </c>
      <c r="F352" s="79" t="s">
        <v>192</v>
      </c>
      <c r="G352" s="111" t="s">
        <v>192</v>
      </c>
    </row>
    <row r="353" spans="1:7" ht="12.75">
      <c r="A353" s="3" t="s">
        <v>0</v>
      </c>
      <c r="B353" s="4" t="s">
        <v>1</v>
      </c>
      <c r="C353" s="4"/>
      <c r="D353" s="5" t="s">
        <v>269</v>
      </c>
      <c r="E353" s="5" t="s">
        <v>273</v>
      </c>
      <c r="F353" s="5" t="s">
        <v>270</v>
      </c>
      <c r="G353" s="5" t="s">
        <v>271</v>
      </c>
    </row>
    <row r="354" spans="1:7" ht="12.75">
      <c r="A354" s="6"/>
      <c r="B354" s="7"/>
      <c r="C354" s="7"/>
      <c r="D354" s="8">
        <v>2016</v>
      </c>
      <c r="E354" s="8" t="s">
        <v>274</v>
      </c>
      <c r="F354" s="8" t="s">
        <v>284</v>
      </c>
      <c r="G354" s="8" t="s">
        <v>272</v>
      </c>
    </row>
    <row r="355" spans="1:7" ht="12.75">
      <c r="A355" s="9">
        <v>41</v>
      </c>
      <c r="B355" s="34">
        <v>212003</v>
      </c>
      <c r="C355" s="34" t="s">
        <v>231</v>
      </c>
      <c r="D355" s="88"/>
      <c r="E355" s="88"/>
      <c r="F355" s="88"/>
      <c r="G355" s="101"/>
    </row>
    <row r="356" spans="1:7" ht="12.75">
      <c r="A356" s="9">
        <v>41</v>
      </c>
      <c r="B356" s="10">
        <v>223002</v>
      </c>
      <c r="C356" s="10" t="s">
        <v>77</v>
      </c>
      <c r="D356" s="88">
        <v>6700</v>
      </c>
      <c r="E356" s="88">
        <v>6700</v>
      </c>
      <c r="F356" s="88">
        <v>4250</v>
      </c>
      <c r="G356" s="188">
        <f>F356/E356*100</f>
        <v>63.43283582089553</v>
      </c>
    </row>
    <row r="357" spans="1:7" ht="12.75">
      <c r="A357" s="9">
        <v>41</v>
      </c>
      <c r="B357" s="10">
        <v>292012</v>
      </c>
      <c r="C357" s="10" t="s">
        <v>4</v>
      </c>
      <c r="D357" s="88"/>
      <c r="E357" s="88"/>
      <c r="F357" s="88">
        <v>183</v>
      </c>
      <c r="G357" s="188"/>
    </row>
    <row r="358" spans="1:7" ht="12.75">
      <c r="A358" s="13"/>
      <c r="B358" s="14"/>
      <c r="C358" s="14" t="s">
        <v>5</v>
      </c>
      <c r="D358" s="148">
        <f>SUM(D355:D357)</f>
        <v>6700</v>
      </c>
      <c r="E358" s="148">
        <f>SUM(E355:E357)</f>
        <v>6700</v>
      </c>
      <c r="F358" s="148">
        <f>SUM(F355:F357)</f>
        <v>4433</v>
      </c>
      <c r="G358" s="190">
        <f>F358/E358*100</f>
        <v>66.16417910447761</v>
      </c>
    </row>
    <row r="359" spans="1:7" ht="12.75">
      <c r="A359" s="41"/>
      <c r="B359" s="42"/>
      <c r="C359" s="42"/>
      <c r="D359" s="79" t="s">
        <v>192</v>
      </c>
      <c r="E359" s="79" t="s">
        <v>192</v>
      </c>
      <c r="F359" s="79" t="s">
        <v>192</v>
      </c>
      <c r="G359" s="79" t="s">
        <v>192</v>
      </c>
    </row>
    <row r="360" spans="1:7" ht="12.75">
      <c r="A360" s="3" t="s">
        <v>0</v>
      </c>
      <c r="B360" s="15"/>
      <c r="C360" s="27" t="s">
        <v>79</v>
      </c>
      <c r="D360" s="5" t="s">
        <v>269</v>
      </c>
      <c r="E360" s="5" t="s">
        <v>273</v>
      </c>
      <c r="F360" s="5" t="s">
        <v>270</v>
      </c>
      <c r="G360" s="5" t="s">
        <v>271</v>
      </c>
    </row>
    <row r="361" spans="1:7" ht="12.75">
      <c r="A361" s="48"/>
      <c r="B361" s="16"/>
      <c r="C361" s="28"/>
      <c r="D361" s="8">
        <v>2016</v>
      </c>
      <c r="E361" s="8" t="s">
        <v>274</v>
      </c>
      <c r="F361" s="8" t="s">
        <v>284</v>
      </c>
      <c r="G361" s="8" t="s">
        <v>272</v>
      </c>
    </row>
    <row r="362" spans="1:7" ht="12.75">
      <c r="A362" s="6"/>
      <c r="B362" s="39"/>
      <c r="C362" s="16" t="s">
        <v>200</v>
      </c>
      <c r="D362" s="109">
        <f>D363</f>
        <v>89156</v>
      </c>
      <c r="E362" s="109">
        <f>E363</f>
        <v>90378</v>
      </c>
      <c r="F362" s="109">
        <f>F363</f>
        <v>37251</v>
      </c>
      <c r="G362" s="201">
        <f>F362/E362*100</f>
        <v>41.21688906592313</v>
      </c>
    </row>
    <row r="363" spans="1:8" ht="12.75">
      <c r="A363" s="6"/>
      <c r="B363" s="39"/>
      <c r="C363" s="16"/>
      <c r="D363" s="109">
        <f>D364+D365</f>
        <v>89156</v>
      </c>
      <c r="E363" s="109">
        <f>E366+E371+E380+E414</f>
        <v>90378</v>
      </c>
      <c r="F363" s="109">
        <f>F366+F371+F380+F414</f>
        <v>37251</v>
      </c>
      <c r="G363" s="201">
        <f>F363/E363*100</f>
        <v>41.21688906592313</v>
      </c>
      <c r="H363" s="171"/>
    </row>
    <row r="364" spans="1:9" ht="12.75">
      <c r="A364" s="24">
        <v>41</v>
      </c>
      <c r="B364" s="38" t="s">
        <v>8</v>
      </c>
      <c r="C364" s="44" t="s">
        <v>104</v>
      </c>
      <c r="D364" s="110">
        <v>82456</v>
      </c>
      <c r="E364" s="110"/>
      <c r="F364" s="110"/>
      <c r="G364" s="202"/>
      <c r="H364" s="178"/>
      <c r="I364" s="180"/>
    </row>
    <row r="365" spans="1:9" ht="12.75">
      <c r="A365" s="24"/>
      <c r="B365" s="38"/>
      <c r="C365" s="44" t="s">
        <v>254</v>
      </c>
      <c r="D365" s="110">
        <v>6700</v>
      </c>
      <c r="E365" s="110"/>
      <c r="F365" s="110"/>
      <c r="G365" s="202"/>
      <c r="H365" s="175"/>
      <c r="I365" s="47"/>
    </row>
    <row r="366" spans="1:9" ht="12.75">
      <c r="A366" s="24">
        <v>41</v>
      </c>
      <c r="B366" s="19">
        <v>610</v>
      </c>
      <c r="C366" s="45" t="s">
        <v>105</v>
      </c>
      <c r="D366" s="97">
        <f>SUM(D367:D370)</f>
        <v>57500</v>
      </c>
      <c r="E366" s="97">
        <f>SUM(E367:E370)</f>
        <v>57500</v>
      </c>
      <c r="F366" s="97">
        <f>SUM(F367:F370)</f>
        <v>22854</v>
      </c>
      <c r="G366" s="202">
        <f>F366/E366*100</f>
        <v>39.74608695652174</v>
      </c>
      <c r="H366" s="146"/>
      <c r="I366" s="47"/>
    </row>
    <row r="367" spans="1:9" ht="12.75" hidden="1" outlineLevel="1">
      <c r="A367" s="24">
        <v>41</v>
      </c>
      <c r="B367" s="10">
        <v>611</v>
      </c>
      <c r="C367" s="46" t="s">
        <v>10</v>
      </c>
      <c r="D367" s="88">
        <v>57500</v>
      </c>
      <c r="E367" s="88">
        <v>53150</v>
      </c>
      <c r="F367" s="88">
        <v>20738</v>
      </c>
      <c r="G367" s="204">
        <f>F367/E367*100</f>
        <v>39.01787394167451</v>
      </c>
      <c r="I367" s="47"/>
    </row>
    <row r="368" spans="1:9" ht="12.75" hidden="1" outlineLevel="1">
      <c r="A368" s="24">
        <v>41</v>
      </c>
      <c r="B368" s="10">
        <v>612</v>
      </c>
      <c r="C368" s="46" t="s">
        <v>11</v>
      </c>
      <c r="D368" s="88"/>
      <c r="E368" s="88">
        <v>4350</v>
      </c>
      <c r="F368" s="88">
        <v>2116</v>
      </c>
      <c r="G368" s="204">
        <f>F368/E368*100</f>
        <v>48.64367816091954</v>
      </c>
      <c r="I368" s="47"/>
    </row>
    <row r="369" spans="1:9" ht="12.75" hidden="1" outlineLevel="1">
      <c r="A369" s="24">
        <v>41</v>
      </c>
      <c r="B369" s="10">
        <v>614</v>
      </c>
      <c r="C369" s="46" t="s">
        <v>12</v>
      </c>
      <c r="D369" s="88"/>
      <c r="E369" s="88"/>
      <c r="F369" s="88"/>
      <c r="G369" s="202"/>
      <c r="I369" s="47"/>
    </row>
    <row r="370" spans="1:9" ht="12.75" hidden="1" outlineLevel="1">
      <c r="A370" s="24">
        <v>41</v>
      </c>
      <c r="B370" s="10">
        <v>615</v>
      </c>
      <c r="C370" s="46" t="s">
        <v>13</v>
      </c>
      <c r="D370" s="88"/>
      <c r="E370" s="88"/>
      <c r="F370" s="88"/>
      <c r="G370" s="202"/>
      <c r="I370" s="47"/>
    </row>
    <row r="371" spans="1:9" ht="12.75" collapsed="1">
      <c r="A371" s="24">
        <v>41</v>
      </c>
      <c r="B371" s="19">
        <v>620</v>
      </c>
      <c r="C371" s="45" t="s">
        <v>62</v>
      </c>
      <c r="D371" s="93">
        <v>19356</v>
      </c>
      <c r="E371" s="93">
        <f>SUM(E372:E379)</f>
        <v>19356</v>
      </c>
      <c r="F371" s="93">
        <f>SUM(F372:F379)</f>
        <v>8061</v>
      </c>
      <c r="G371" s="207">
        <f>F371/E371*100</f>
        <v>41.6460012399256</v>
      </c>
      <c r="I371" s="47"/>
    </row>
    <row r="372" spans="1:11" ht="12.75" hidden="1" outlineLevel="1">
      <c r="A372" s="24">
        <v>41</v>
      </c>
      <c r="B372" s="10" t="s">
        <v>15</v>
      </c>
      <c r="C372" s="46" t="s">
        <v>16</v>
      </c>
      <c r="D372" s="88">
        <v>5950</v>
      </c>
      <c r="E372" s="88">
        <v>5950</v>
      </c>
      <c r="F372" s="88">
        <v>2345</v>
      </c>
      <c r="G372" s="207">
        <f aca="true" t="shared" si="7" ref="G372:G414">F372/E372*100</f>
        <v>39.411764705882355</v>
      </c>
      <c r="H372" s="179"/>
      <c r="I372" s="47"/>
      <c r="J372" s="143"/>
      <c r="K372" s="144"/>
    </row>
    <row r="373" spans="1:11" ht="12.75" hidden="1" outlineLevel="1">
      <c r="A373" s="24">
        <v>41</v>
      </c>
      <c r="B373" s="10">
        <v>625001</v>
      </c>
      <c r="C373" s="46" t="s">
        <v>218</v>
      </c>
      <c r="D373" s="88">
        <v>800</v>
      </c>
      <c r="E373" s="88">
        <v>800</v>
      </c>
      <c r="F373" s="88">
        <v>328</v>
      </c>
      <c r="G373" s="207">
        <f t="shared" si="7"/>
        <v>41</v>
      </c>
      <c r="H373" s="179"/>
      <c r="I373" s="47"/>
      <c r="J373" s="143"/>
      <c r="K373" s="144"/>
    </row>
    <row r="374" spans="1:11" ht="12.75" hidden="1" outlineLevel="1">
      <c r="A374" s="24">
        <v>41</v>
      </c>
      <c r="B374" s="10">
        <v>625002</v>
      </c>
      <c r="C374" s="46" t="s">
        <v>18</v>
      </c>
      <c r="D374" s="88">
        <v>7646</v>
      </c>
      <c r="E374" s="88">
        <v>7646</v>
      </c>
      <c r="F374" s="88">
        <v>3353</v>
      </c>
      <c r="G374" s="207">
        <f t="shared" si="7"/>
        <v>43.85299503008109</v>
      </c>
      <c r="H374" s="179"/>
      <c r="I374" s="47"/>
      <c r="J374" s="143"/>
      <c r="K374" s="144"/>
    </row>
    <row r="375" spans="1:11" ht="12.75" hidden="1" outlineLevel="1">
      <c r="A375" s="24">
        <v>41</v>
      </c>
      <c r="B375" s="10">
        <v>625003</v>
      </c>
      <c r="C375" s="46" t="s">
        <v>19</v>
      </c>
      <c r="D375" s="88">
        <v>440</v>
      </c>
      <c r="E375" s="88">
        <v>440</v>
      </c>
      <c r="F375" s="88">
        <v>191</v>
      </c>
      <c r="G375" s="207">
        <f t="shared" si="7"/>
        <v>43.40909090909091</v>
      </c>
      <c r="H375" s="179"/>
      <c r="I375" s="47"/>
      <c r="J375" s="143"/>
      <c r="K375" s="144"/>
    </row>
    <row r="376" spans="1:11" ht="12.75" hidden="1" outlineLevel="1">
      <c r="A376" s="24">
        <v>41</v>
      </c>
      <c r="B376" s="10">
        <v>625004</v>
      </c>
      <c r="C376" s="46" t="s">
        <v>20</v>
      </c>
      <c r="D376" s="88">
        <v>1400</v>
      </c>
      <c r="E376" s="88">
        <v>1400</v>
      </c>
      <c r="F376" s="88">
        <v>484</v>
      </c>
      <c r="G376" s="207">
        <f t="shared" si="7"/>
        <v>34.57142857142857</v>
      </c>
      <c r="H376" s="179"/>
      <c r="I376" s="47"/>
      <c r="J376" s="143"/>
      <c r="K376" s="144"/>
    </row>
    <row r="377" spans="1:11" ht="12.75" hidden="1" outlineLevel="1">
      <c r="A377" s="24">
        <v>41</v>
      </c>
      <c r="B377" s="10">
        <v>625005</v>
      </c>
      <c r="C377" s="46" t="s">
        <v>219</v>
      </c>
      <c r="D377" s="88">
        <v>370</v>
      </c>
      <c r="E377" s="88">
        <v>370</v>
      </c>
      <c r="F377" s="88">
        <v>162</v>
      </c>
      <c r="G377" s="207">
        <f t="shared" si="7"/>
        <v>43.78378378378379</v>
      </c>
      <c r="H377" s="179"/>
      <c r="I377" s="47"/>
      <c r="J377" s="143"/>
      <c r="K377" s="144"/>
    </row>
    <row r="378" spans="1:11" ht="12.75" hidden="1" outlineLevel="1">
      <c r="A378" s="24">
        <v>41</v>
      </c>
      <c r="B378" s="10">
        <v>625007</v>
      </c>
      <c r="C378" s="46" t="s">
        <v>220</v>
      </c>
      <c r="D378" s="88">
        <v>2600</v>
      </c>
      <c r="E378" s="88">
        <v>2600</v>
      </c>
      <c r="F378" s="88">
        <v>1138</v>
      </c>
      <c r="G378" s="207">
        <f t="shared" si="7"/>
        <v>43.769230769230774</v>
      </c>
      <c r="H378" s="179"/>
      <c r="I378" s="47"/>
      <c r="J378" s="143"/>
      <c r="K378" s="144"/>
    </row>
    <row r="379" spans="1:11" ht="12.75" hidden="1" outlineLevel="1">
      <c r="A379" s="24">
        <v>41</v>
      </c>
      <c r="B379" s="10">
        <v>625006</v>
      </c>
      <c r="C379" s="46" t="s">
        <v>23</v>
      </c>
      <c r="D379" s="88">
        <v>150</v>
      </c>
      <c r="E379" s="88">
        <v>150</v>
      </c>
      <c r="F379" s="88">
        <v>60</v>
      </c>
      <c r="G379" s="207">
        <f t="shared" si="7"/>
        <v>40</v>
      </c>
      <c r="H379" s="179"/>
      <c r="I379" s="47"/>
      <c r="K379" s="144"/>
    </row>
    <row r="380" spans="1:11" ht="12.75" collapsed="1">
      <c r="A380" s="24">
        <v>41</v>
      </c>
      <c r="B380" s="19">
        <v>630</v>
      </c>
      <c r="C380" s="45" t="s">
        <v>24</v>
      </c>
      <c r="D380" s="97">
        <f>D381+D383+D389+D398+D405</f>
        <v>11061</v>
      </c>
      <c r="E380" s="97">
        <f>E381+E383+E389+E398+E405</f>
        <v>13167</v>
      </c>
      <c r="F380" s="97">
        <f>F381+F383+F389+F398+F405</f>
        <v>6214</v>
      </c>
      <c r="G380" s="207">
        <f t="shared" si="7"/>
        <v>47.19374193058404</v>
      </c>
      <c r="K380" s="144"/>
    </row>
    <row r="381" spans="1:7" ht="12.75">
      <c r="A381" s="24">
        <v>41</v>
      </c>
      <c r="B381" s="19">
        <v>631</v>
      </c>
      <c r="C381" s="45" t="s">
        <v>25</v>
      </c>
      <c r="D381" s="97">
        <f>SUM(D382)</f>
        <v>5</v>
      </c>
      <c r="E381" s="97">
        <f>SUM(E382)</f>
        <v>140</v>
      </c>
      <c r="F381" s="97">
        <f>SUM(F382)</f>
        <v>0</v>
      </c>
      <c r="G381" s="207">
        <f t="shared" si="7"/>
        <v>0</v>
      </c>
    </row>
    <row r="382" spans="2:7" ht="12.75">
      <c r="B382" s="10">
        <v>631001</v>
      </c>
      <c r="C382" s="46" t="s">
        <v>26</v>
      </c>
      <c r="D382" s="88">
        <v>5</v>
      </c>
      <c r="E382" s="88">
        <v>140</v>
      </c>
      <c r="F382" s="88">
        <v>0</v>
      </c>
      <c r="G382" s="207">
        <f t="shared" si="7"/>
        <v>0</v>
      </c>
    </row>
    <row r="383" spans="1:7" ht="12.75">
      <c r="A383" s="24">
        <v>41</v>
      </c>
      <c r="B383" s="19">
        <v>632</v>
      </c>
      <c r="C383" s="45" t="s">
        <v>27</v>
      </c>
      <c r="D383" s="97">
        <f>SUM(D384:D388)</f>
        <v>4050</v>
      </c>
      <c r="E383" s="97">
        <f>SUM(E384:E388)</f>
        <v>4700</v>
      </c>
      <c r="F383" s="97">
        <f>SUM(F384:F388)</f>
        <v>2912</v>
      </c>
      <c r="G383" s="207">
        <f t="shared" si="7"/>
        <v>61.95744680851064</v>
      </c>
    </row>
    <row r="384" spans="1:7" ht="12.75" hidden="1" outlineLevel="1">
      <c r="A384" s="24">
        <v>41</v>
      </c>
      <c r="B384" s="10">
        <v>632001</v>
      </c>
      <c r="C384" s="46" t="s">
        <v>28</v>
      </c>
      <c r="D384" s="88">
        <v>1100</v>
      </c>
      <c r="E384" s="88">
        <v>3650</v>
      </c>
      <c r="F384" s="88">
        <v>2223</v>
      </c>
      <c r="G384" s="207">
        <f t="shared" si="7"/>
        <v>60.9041095890411</v>
      </c>
    </row>
    <row r="385" spans="1:7" ht="12.75" hidden="1" outlineLevel="1">
      <c r="A385" s="24">
        <v>41</v>
      </c>
      <c r="B385" s="10">
        <v>632002</v>
      </c>
      <c r="C385" s="46" t="s">
        <v>29</v>
      </c>
      <c r="D385" s="88">
        <v>1900</v>
      </c>
      <c r="E385" s="88">
        <v>450</v>
      </c>
      <c r="F385" s="88">
        <v>297</v>
      </c>
      <c r="G385" s="207">
        <f t="shared" si="7"/>
        <v>66</v>
      </c>
    </row>
    <row r="386" spans="1:7" ht="12.75" hidden="1" outlineLevel="1">
      <c r="A386" s="24">
        <v>41</v>
      </c>
      <c r="B386" s="10">
        <v>632003</v>
      </c>
      <c r="C386" s="46" t="s">
        <v>277</v>
      </c>
      <c r="D386" s="88"/>
      <c r="E386" s="88">
        <v>400</v>
      </c>
      <c r="F386" s="88">
        <v>275</v>
      </c>
      <c r="G386" s="207">
        <f t="shared" si="7"/>
        <v>68.75</v>
      </c>
    </row>
    <row r="387" spans="1:7" ht="12.75" hidden="1" outlineLevel="1">
      <c r="A387" s="24">
        <v>41</v>
      </c>
      <c r="B387" s="10">
        <v>632002</v>
      </c>
      <c r="C387" s="46" t="s">
        <v>30</v>
      </c>
      <c r="D387" s="88">
        <v>800</v>
      </c>
      <c r="E387" s="88"/>
      <c r="F387" s="88">
        <v>0</v>
      </c>
      <c r="G387" s="207" t="e">
        <f t="shared" si="7"/>
        <v>#DIV/0!</v>
      </c>
    </row>
    <row r="388" spans="1:7" ht="12.75" hidden="1" outlineLevel="1">
      <c r="A388" s="24">
        <v>41</v>
      </c>
      <c r="B388" s="10">
        <v>632004</v>
      </c>
      <c r="C388" s="46"/>
      <c r="D388" s="88">
        <v>250</v>
      </c>
      <c r="E388" s="88">
        <v>200</v>
      </c>
      <c r="F388" s="88">
        <v>117</v>
      </c>
      <c r="G388" s="207">
        <f t="shared" si="7"/>
        <v>58.5</v>
      </c>
    </row>
    <row r="389" spans="1:7" ht="12.75" collapsed="1">
      <c r="A389" s="24">
        <v>41</v>
      </c>
      <c r="B389" s="19">
        <v>633</v>
      </c>
      <c r="C389" s="45" t="s">
        <v>32</v>
      </c>
      <c r="D389" s="97">
        <f>SUM(D390:D397)</f>
        <v>1816</v>
      </c>
      <c r="E389" s="97">
        <f>SUM(E390:E397)</f>
        <v>3522</v>
      </c>
      <c r="F389" s="97">
        <f>SUM(F390:F397)</f>
        <v>260</v>
      </c>
      <c r="G389" s="207">
        <f t="shared" si="7"/>
        <v>7.382169222032936</v>
      </c>
    </row>
    <row r="390" spans="1:7" ht="12.75" hidden="1" outlineLevel="1">
      <c r="A390" s="12">
        <v>41</v>
      </c>
      <c r="B390" s="10">
        <v>633001</v>
      </c>
      <c r="C390" s="46" t="s">
        <v>106</v>
      </c>
      <c r="D390" s="88"/>
      <c r="E390" s="88"/>
      <c r="F390" s="88">
        <v>8</v>
      </c>
      <c r="G390" s="207" t="e">
        <f t="shared" si="7"/>
        <v>#DIV/0!</v>
      </c>
    </row>
    <row r="391" spans="1:7" ht="12.75" hidden="1" outlineLevel="1">
      <c r="A391" s="12">
        <v>41</v>
      </c>
      <c r="B391" s="10">
        <v>633004</v>
      </c>
      <c r="C391" s="46" t="s">
        <v>83</v>
      </c>
      <c r="D391" s="88"/>
      <c r="E391" s="88"/>
      <c r="F391" s="88">
        <v>1</v>
      </c>
      <c r="G391" s="207" t="e">
        <f t="shared" si="7"/>
        <v>#DIV/0!</v>
      </c>
    </row>
    <row r="392" spans="1:7" ht="12.75" hidden="1" outlineLevel="1">
      <c r="A392" s="12">
        <v>41</v>
      </c>
      <c r="B392" s="10">
        <v>633006</v>
      </c>
      <c r="C392" s="46" t="s">
        <v>35</v>
      </c>
      <c r="D392" s="88">
        <v>316</v>
      </c>
      <c r="E392" s="88">
        <v>1900</v>
      </c>
      <c r="F392" s="88">
        <v>192</v>
      </c>
      <c r="G392" s="207">
        <f t="shared" si="7"/>
        <v>10.105263157894736</v>
      </c>
    </row>
    <row r="393" spans="1:7" ht="12.75" hidden="1" outlineLevel="1">
      <c r="A393" s="12">
        <v>41</v>
      </c>
      <c r="B393" s="10">
        <v>633009</v>
      </c>
      <c r="C393" s="46" t="s">
        <v>96</v>
      </c>
      <c r="D393" s="88">
        <v>500</v>
      </c>
      <c r="E393" s="88">
        <v>400</v>
      </c>
      <c r="F393" s="88">
        <v>16</v>
      </c>
      <c r="G393" s="207">
        <f t="shared" si="7"/>
        <v>4</v>
      </c>
    </row>
    <row r="394" spans="1:7" ht="12.75" hidden="1" outlineLevel="1">
      <c r="A394" s="12">
        <v>41</v>
      </c>
      <c r="B394" s="10">
        <v>633010</v>
      </c>
      <c r="C394" s="46" t="s">
        <v>37</v>
      </c>
      <c r="D394" s="88">
        <v>100</v>
      </c>
      <c r="E394" s="88"/>
      <c r="F394" s="88"/>
      <c r="G394" s="207" t="e">
        <f t="shared" si="7"/>
        <v>#DIV/0!</v>
      </c>
    </row>
    <row r="395" spans="1:8" ht="12.75" hidden="1" outlineLevel="1">
      <c r="A395" s="12">
        <v>111</v>
      </c>
      <c r="B395" s="10">
        <v>630</v>
      </c>
      <c r="C395" s="46" t="s">
        <v>24</v>
      </c>
      <c r="D395" s="88">
        <v>400</v>
      </c>
      <c r="E395" s="88">
        <v>1222</v>
      </c>
      <c r="F395" s="88"/>
      <c r="G395" s="207">
        <f t="shared" si="7"/>
        <v>0</v>
      </c>
      <c r="H395">
        <v>611</v>
      </c>
    </row>
    <row r="396" spans="1:7" ht="12.75" hidden="1" outlineLevel="1">
      <c r="A396" s="12">
        <v>41</v>
      </c>
      <c r="B396" s="10">
        <v>633009</v>
      </c>
      <c r="C396" s="46" t="s">
        <v>221</v>
      </c>
      <c r="D396" s="88">
        <v>500</v>
      </c>
      <c r="E396" s="88"/>
      <c r="F396" s="88"/>
      <c r="G396" s="207" t="e">
        <f t="shared" si="7"/>
        <v>#DIV/0!</v>
      </c>
    </row>
    <row r="397" spans="1:7" ht="12.75" hidden="1" outlineLevel="1">
      <c r="A397" s="12">
        <v>41</v>
      </c>
      <c r="B397" s="10">
        <v>633013</v>
      </c>
      <c r="C397" s="46" t="s">
        <v>107</v>
      </c>
      <c r="D397" s="88"/>
      <c r="E397" s="88"/>
      <c r="F397" s="88">
        <v>43</v>
      </c>
      <c r="G397" s="207" t="e">
        <f t="shared" si="7"/>
        <v>#DIV/0!</v>
      </c>
    </row>
    <row r="398" spans="1:7" ht="12.75" collapsed="1">
      <c r="A398" s="24">
        <v>41</v>
      </c>
      <c r="B398" s="19">
        <v>635</v>
      </c>
      <c r="C398" s="45" t="s">
        <v>39</v>
      </c>
      <c r="D398" s="97">
        <f>SUM(D399:D403)</f>
        <v>500</v>
      </c>
      <c r="E398" s="97">
        <f>SUM(E399:E403)</f>
        <v>500</v>
      </c>
      <c r="F398" s="97">
        <f>SUM(F399:F403)</f>
        <v>208</v>
      </c>
      <c r="G398" s="207">
        <f t="shared" si="7"/>
        <v>41.6</v>
      </c>
    </row>
    <row r="399" spans="1:7" ht="12.75">
      <c r="A399" s="24">
        <v>41</v>
      </c>
      <c r="B399" s="10">
        <v>635001</v>
      </c>
      <c r="C399" s="46" t="s">
        <v>40</v>
      </c>
      <c r="D399" s="88"/>
      <c r="E399" s="88"/>
      <c r="F399" s="88"/>
      <c r="G399" s="208"/>
    </row>
    <row r="400" spans="1:7" ht="12.75">
      <c r="A400" s="24">
        <v>41</v>
      </c>
      <c r="B400" s="10">
        <v>635002</v>
      </c>
      <c r="C400" s="46" t="s">
        <v>41</v>
      </c>
      <c r="D400" s="88"/>
      <c r="E400" s="88"/>
      <c r="F400" s="88"/>
      <c r="G400" s="208"/>
    </row>
    <row r="401" spans="1:7" ht="12.75" hidden="1" outlineLevel="1">
      <c r="A401" s="24">
        <v>41</v>
      </c>
      <c r="B401" s="10">
        <v>635004</v>
      </c>
      <c r="C401" s="46" t="s">
        <v>42</v>
      </c>
      <c r="D401" s="88">
        <v>200</v>
      </c>
      <c r="E401" s="88">
        <v>200</v>
      </c>
      <c r="F401" s="88"/>
      <c r="G401" s="208">
        <f t="shared" si="7"/>
        <v>0</v>
      </c>
    </row>
    <row r="402" spans="1:7" ht="12.75" hidden="1" outlineLevel="1">
      <c r="A402" s="24">
        <v>41</v>
      </c>
      <c r="B402" s="10">
        <v>635005</v>
      </c>
      <c r="C402" s="46" t="s">
        <v>43</v>
      </c>
      <c r="D402" s="88"/>
      <c r="E402" s="88"/>
      <c r="F402" s="88"/>
      <c r="G402" s="208" t="e">
        <f t="shared" si="7"/>
        <v>#DIV/0!</v>
      </c>
    </row>
    <row r="403" spans="1:7" ht="12.75" hidden="1" outlineLevel="1">
      <c r="A403" s="24">
        <v>41</v>
      </c>
      <c r="B403" s="10">
        <v>635006</v>
      </c>
      <c r="C403" s="46" t="s">
        <v>44</v>
      </c>
      <c r="D403" s="88">
        <v>300</v>
      </c>
      <c r="E403" s="88">
        <v>300</v>
      </c>
      <c r="F403" s="88">
        <v>208</v>
      </c>
      <c r="G403" s="208">
        <f t="shared" si="7"/>
        <v>69.33333333333334</v>
      </c>
    </row>
    <row r="404" spans="1:7" ht="12.75" hidden="1" outlineLevel="1">
      <c r="A404" s="24"/>
      <c r="B404" s="10"/>
      <c r="C404" s="46"/>
      <c r="D404" s="88"/>
      <c r="E404" s="88"/>
      <c r="F404" s="88"/>
      <c r="G404" s="208" t="e">
        <f t="shared" si="7"/>
        <v>#DIV/0!</v>
      </c>
    </row>
    <row r="405" spans="1:7" ht="12.75" hidden="1" outlineLevel="1">
      <c r="A405" s="24">
        <v>41</v>
      </c>
      <c r="B405" s="19">
        <v>637</v>
      </c>
      <c r="C405" s="45" t="s">
        <v>47</v>
      </c>
      <c r="D405" s="97">
        <f>SUM(D406:D413)</f>
        <v>4690</v>
      </c>
      <c r="E405" s="97">
        <f>SUM(E406:E413)</f>
        <v>4305</v>
      </c>
      <c r="F405" s="97">
        <f>SUM(F406:F413)</f>
        <v>2834</v>
      </c>
      <c r="G405" s="208">
        <f t="shared" si="7"/>
        <v>65.83042973286875</v>
      </c>
    </row>
    <row r="406" spans="1:7" ht="12.75" hidden="1" outlineLevel="1">
      <c r="A406" s="12">
        <v>41</v>
      </c>
      <c r="B406" s="10">
        <v>637001</v>
      </c>
      <c r="C406" s="46" t="s">
        <v>108</v>
      </c>
      <c r="D406" s="88">
        <v>50</v>
      </c>
      <c r="E406" s="88">
        <v>440</v>
      </c>
      <c r="F406" s="88">
        <v>133</v>
      </c>
      <c r="G406" s="208">
        <f t="shared" si="7"/>
        <v>30.227272727272727</v>
      </c>
    </row>
    <row r="407" spans="1:7" ht="12.75" collapsed="1">
      <c r="A407" s="12">
        <v>41</v>
      </c>
      <c r="B407" s="10">
        <v>637004</v>
      </c>
      <c r="C407" s="46" t="s">
        <v>49</v>
      </c>
      <c r="D407" s="88">
        <v>800</v>
      </c>
      <c r="E407" s="88">
        <v>430</v>
      </c>
      <c r="F407" s="88">
        <v>234</v>
      </c>
      <c r="G407" s="208">
        <f t="shared" si="7"/>
        <v>54.418604651162795</v>
      </c>
    </row>
    <row r="408" spans="1:7" ht="12.75">
      <c r="A408" s="12">
        <v>41</v>
      </c>
      <c r="B408" s="10">
        <v>637014</v>
      </c>
      <c r="C408" s="46" t="s">
        <v>109</v>
      </c>
      <c r="D408" s="88">
        <v>950</v>
      </c>
      <c r="E408" s="88">
        <v>950</v>
      </c>
      <c r="F408" s="88">
        <v>740</v>
      </c>
      <c r="G408" s="208">
        <f t="shared" si="7"/>
        <v>77.89473684210526</v>
      </c>
    </row>
    <row r="409" spans="1:7" ht="12.75">
      <c r="A409" s="12">
        <v>41</v>
      </c>
      <c r="B409" s="49">
        <v>637012</v>
      </c>
      <c r="C409" s="49" t="s">
        <v>110</v>
      </c>
      <c r="D409" s="88">
        <v>650</v>
      </c>
      <c r="E409" s="88">
        <v>650</v>
      </c>
      <c r="F409" s="88">
        <v>313</v>
      </c>
      <c r="G409" s="208">
        <f t="shared" si="7"/>
        <v>48.15384615384615</v>
      </c>
    </row>
    <row r="410" spans="1:7" ht="12.75">
      <c r="A410" s="12">
        <v>41</v>
      </c>
      <c r="B410" s="49">
        <v>636</v>
      </c>
      <c r="C410" s="49" t="s">
        <v>209</v>
      </c>
      <c r="D410" s="88">
        <v>40</v>
      </c>
      <c r="E410" s="88">
        <v>0</v>
      </c>
      <c r="F410" s="88">
        <v>29</v>
      </c>
      <c r="G410" s="208"/>
    </row>
    <row r="411" spans="1:7" ht="12.75">
      <c r="A411" s="12"/>
      <c r="B411" s="49">
        <v>637015</v>
      </c>
      <c r="C411" s="49" t="s">
        <v>52</v>
      </c>
      <c r="D411" s="88">
        <v>0</v>
      </c>
      <c r="E411" s="88">
        <v>175</v>
      </c>
      <c r="F411" s="88">
        <v>12</v>
      </c>
      <c r="G411" s="208">
        <f t="shared" si="7"/>
        <v>6.857142857142858</v>
      </c>
    </row>
    <row r="412" spans="1:7" ht="12.75">
      <c r="A412" s="12">
        <v>41</v>
      </c>
      <c r="B412" s="49">
        <v>637027</v>
      </c>
      <c r="C412" s="49" t="s">
        <v>111</v>
      </c>
      <c r="D412" s="88">
        <v>1600</v>
      </c>
      <c r="E412" s="88">
        <v>1060</v>
      </c>
      <c r="F412" s="88">
        <v>1100</v>
      </c>
      <c r="G412" s="208">
        <f t="shared" si="7"/>
        <v>103.77358490566037</v>
      </c>
    </row>
    <row r="413" spans="1:7" ht="12.75">
      <c r="A413" s="12">
        <v>41</v>
      </c>
      <c r="B413" s="49">
        <v>637016</v>
      </c>
      <c r="C413" s="49" t="s">
        <v>112</v>
      </c>
      <c r="D413" s="88">
        <v>600</v>
      </c>
      <c r="E413" s="88">
        <v>600</v>
      </c>
      <c r="F413" s="88">
        <v>273</v>
      </c>
      <c r="G413" s="208">
        <f t="shared" si="7"/>
        <v>45.5</v>
      </c>
    </row>
    <row r="414" spans="1:7" ht="12.75">
      <c r="A414" s="24">
        <v>41</v>
      </c>
      <c r="B414" s="50">
        <v>642015</v>
      </c>
      <c r="C414" s="50" t="s">
        <v>113</v>
      </c>
      <c r="D414" s="97">
        <v>355</v>
      </c>
      <c r="E414" s="97">
        <v>355</v>
      </c>
      <c r="F414" s="97">
        <v>122</v>
      </c>
      <c r="G414" s="207">
        <f t="shared" si="7"/>
        <v>34.36619718309859</v>
      </c>
    </row>
    <row r="415" spans="1:7" ht="12.75">
      <c r="A415" s="25"/>
      <c r="B415" s="51"/>
      <c r="C415" s="51"/>
      <c r="G415" s="80"/>
    </row>
    <row r="416" spans="1:7" ht="15.75">
      <c r="A416" s="136" t="s">
        <v>114</v>
      </c>
      <c r="B416" s="22"/>
      <c r="C416" s="80"/>
      <c r="D416" s="79" t="s">
        <v>192</v>
      </c>
      <c r="E416" s="79" t="s">
        <v>192</v>
      </c>
      <c r="F416" s="79" t="s">
        <v>192</v>
      </c>
      <c r="G416" s="79" t="s">
        <v>192</v>
      </c>
    </row>
    <row r="417" spans="1:7" ht="12.75">
      <c r="A417" s="35" t="s">
        <v>0</v>
      </c>
      <c r="B417" s="15" t="s">
        <v>1</v>
      </c>
      <c r="C417" s="4"/>
      <c r="D417" s="5" t="s">
        <v>269</v>
      </c>
      <c r="E417" s="5" t="s">
        <v>273</v>
      </c>
      <c r="F417" s="5" t="s">
        <v>270</v>
      </c>
      <c r="G417" s="5" t="s">
        <v>271</v>
      </c>
    </row>
    <row r="418" spans="1:7" ht="12.75">
      <c r="A418" s="37"/>
      <c r="B418" s="16"/>
      <c r="C418" s="7"/>
      <c r="D418" s="8">
        <v>2016</v>
      </c>
      <c r="E418" s="8" t="s">
        <v>274</v>
      </c>
      <c r="F418" s="8" t="s">
        <v>284</v>
      </c>
      <c r="G418" s="8" t="s">
        <v>272</v>
      </c>
    </row>
    <row r="419" spans="1:7" ht="12.75">
      <c r="A419" s="52">
        <v>41</v>
      </c>
      <c r="B419" s="53">
        <v>212003</v>
      </c>
      <c r="C419" s="54" t="s">
        <v>232</v>
      </c>
      <c r="D419" s="88"/>
      <c r="E419" s="88"/>
      <c r="F419" s="88"/>
      <c r="G419" s="88"/>
    </row>
    <row r="420" spans="1:7" ht="12.75">
      <c r="A420" s="12">
        <v>41</v>
      </c>
      <c r="B420" s="10">
        <v>223001</v>
      </c>
      <c r="C420" s="10" t="s">
        <v>77</v>
      </c>
      <c r="D420" s="88">
        <v>30000</v>
      </c>
      <c r="E420" s="88">
        <v>30000</v>
      </c>
      <c r="F420" s="88">
        <v>22373</v>
      </c>
      <c r="G420" s="188">
        <f>F420/E420*100</f>
        <v>74.57666666666667</v>
      </c>
    </row>
    <row r="421" spans="1:7" ht="12.75">
      <c r="A421" s="12">
        <v>41</v>
      </c>
      <c r="B421" s="10">
        <v>292012</v>
      </c>
      <c r="C421" s="10" t="s">
        <v>4</v>
      </c>
      <c r="D421" s="88"/>
      <c r="E421" s="88"/>
      <c r="F421" s="88">
        <v>765</v>
      </c>
      <c r="G421" s="188"/>
    </row>
    <row r="422" spans="1:7" ht="12.75">
      <c r="A422" s="13"/>
      <c r="B422" s="14"/>
      <c r="C422" s="14" t="s">
        <v>5</v>
      </c>
      <c r="D422" s="148">
        <f>SUM(D419:D421)</f>
        <v>30000</v>
      </c>
      <c r="E422" s="148">
        <f>SUM(E419:E421)</f>
        <v>30000</v>
      </c>
      <c r="F422" s="148">
        <f>SUM(F419:F421)</f>
        <v>23138</v>
      </c>
      <c r="G422" s="190">
        <f>F422/E422*100</f>
        <v>77.12666666666667</v>
      </c>
    </row>
    <row r="423" spans="2:3" ht="12.75">
      <c r="B423" s="42"/>
      <c r="C423" s="42"/>
    </row>
    <row r="424" spans="1:7" ht="12.75">
      <c r="A424" s="35" t="s">
        <v>0</v>
      </c>
      <c r="B424" s="15"/>
      <c r="C424" s="27" t="s">
        <v>79</v>
      </c>
      <c r="D424" s="5" t="s">
        <v>269</v>
      </c>
      <c r="E424" s="5" t="s">
        <v>273</v>
      </c>
      <c r="F424" s="5" t="s">
        <v>270</v>
      </c>
      <c r="G424" s="5" t="s">
        <v>271</v>
      </c>
    </row>
    <row r="425" spans="1:7" ht="12.75">
      <c r="A425" s="37"/>
      <c r="B425" s="16"/>
      <c r="C425" s="28"/>
      <c r="D425" s="8">
        <v>2016</v>
      </c>
      <c r="E425" s="8" t="s">
        <v>274</v>
      </c>
      <c r="F425" s="8" t="s">
        <v>284</v>
      </c>
      <c r="G425" s="8" t="s">
        <v>272</v>
      </c>
    </row>
    <row r="426" spans="1:7" ht="12.75">
      <c r="A426" s="13"/>
      <c r="B426" s="39"/>
      <c r="C426" s="16" t="s">
        <v>115</v>
      </c>
      <c r="D426" s="108">
        <f>D429+D433+D442+D477</f>
        <v>355270</v>
      </c>
      <c r="E426" s="108">
        <f>E429+E433+E442+E477</f>
        <v>355270</v>
      </c>
      <c r="F426" s="108">
        <f>F429+F433+F442+F477</f>
        <v>141685</v>
      </c>
      <c r="G426" s="205">
        <f>F426/E426*100</f>
        <v>39.88093562642497</v>
      </c>
    </row>
    <row r="427" spans="1:9" ht="12.75">
      <c r="A427" s="24">
        <v>41</v>
      </c>
      <c r="B427" s="38" t="s">
        <v>116</v>
      </c>
      <c r="C427" s="44" t="s">
        <v>117</v>
      </c>
      <c r="D427" s="88">
        <v>325270</v>
      </c>
      <c r="E427" s="88"/>
      <c r="F427" s="88"/>
      <c r="G427" s="206"/>
      <c r="H427" s="171"/>
      <c r="I427" s="142"/>
    </row>
    <row r="428" spans="1:9" ht="12.75">
      <c r="A428" s="24"/>
      <c r="B428" s="38">
        <v>630</v>
      </c>
      <c r="C428" s="44" t="s">
        <v>255</v>
      </c>
      <c r="D428" s="88">
        <v>30000</v>
      </c>
      <c r="E428" s="88"/>
      <c r="F428" s="88"/>
      <c r="G428" s="206"/>
      <c r="H428" s="182"/>
      <c r="I428" s="47"/>
    </row>
    <row r="429" spans="1:8" ht="12.75">
      <c r="A429" s="24">
        <v>41</v>
      </c>
      <c r="B429" s="19">
        <v>610</v>
      </c>
      <c r="C429" s="45" t="s">
        <v>199</v>
      </c>
      <c r="D429" s="97">
        <f>SUM(D430:D432)</f>
        <v>226020</v>
      </c>
      <c r="E429" s="97">
        <f>SUM(E430:E432)</f>
        <v>226020</v>
      </c>
      <c r="F429" s="97">
        <f>SUM(F430:F432)</f>
        <v>86207</v>
      </c>
      <c r="G429" s="206">
        <f aca="true" t="shared" si="8" ref="G429:G477">F429/E429*100</f>
        <v>38.14131492788248</v>
      </c>
      <c r="H429" s="146"/>
    </row>
    <row r="430" spans="1:7" ht="12.75" hidden="1" outlineLevel="1">
      <c r="A430" s="24">
        <v>41</v>
      </c>
      <c r="B430" s="10">
        <v>611</v>
      </c>
      <c r="C430" s="46" t="s">
        <v>10</v>
      </c>
      <c r="D430" s="88">
        <v>226020</v>
      </c>
      <c r="E430" s="88">
        <v>208820</v>
      </c>
      <c r="F430" s="88">
        <v>76815</v>
      </c>
      <c r="G430" s="206">
        <f t="shared" si="8"/>
        <v>36.785269610190596</v>
      </c>
    </row>
    <row r="431" spans="1:7" ht="12.75" hidden="1" outlineLevel="1">
      <c r="A431" s="24">
        <v>41</v>
      </c>
      <c r="B431" s="10">
        <v>612</v>
      </c>
      <c r="C431" s="46" t="s">
        <v>11</v>
      </c>
      <c r="D431" s="117"/>
      <c r="E431" s="88">
        <v>15500</v>
      </c>
      <c r="F431" s="88">
        <v>7876</v>
      </c>
      <c r="G431" s="206">
        <f t="shared" si="8"/>
        <v>50.81290322580645</v>
      </c>
    </row>
    <row r="432" spans="1:7" ht="12.75" hidden="1" outlineLevel="1">
      <c r="A432" s="24">
        <v>41</v>
      </c>
      <c r="B432" s="10">
        <v>614</v>
      </c>
      <c r="C432" s="46" t="s">
        <v>12</v>
      </c>
      <c r="D432" s="88"/>
      <c r="E432" s="88">
        <v>1700</v>
      </c>
      <c r="F432" s="88">
        <v>1516</v>
      </c>
      <c r="G432" s="206">
        <f t="shared" si="8"/>
        <v>89.17647058823529</v>
      </c>
    </row>
    <row r="433" spans="1:7" ht="12.75" collapsed="1">
      <c r="A433" s="24">
        <v>41</v>
      </c>
      <c r="B433" s="19">
        <v>620</v>
      </c>
      <c r="C433" s="45" t="s">
        <v>198</v>
      </c>
      <c r="D433" s="97">
        <f>SUM(D434:D441)</f>
        <v>79559</v>
      </c>
      <c r="E433" s="97">
        <f>SUM(E434:E441)</f>
        <v>79559</v>
      </c>
      <c r="F433" s="97">
        <f>SUM(F434:F441)</f>
        <v>29697</v>
      </c>
      <c r="G433" s="206">
        <f t="shared" si="8"/>
        <v>37.32701517113085</v>
      </c>
    </row>
    <row r="434" spans="1:11" ht="12.75" hidden="1" outlineLevel="1">
      <c r="A434" s="24">
        <v>41</v>
      </c>
      <c r="B434" s="10" t="s">
        <v>15</v>
      </c>
      <c r="C434" s="46" t="s">
        <v>16</v>
      </c>
      <c r="D434" s="88">
        <v>22602</v>
      </c>
      <c r="E434" s="88">
        <v>20086</v>
      </c>
      <c r="F434" s="88">
        <v>8655</v>
      </c>
      <c r="G434" s="206">
        <f t="shared" si="8"/>
        <v>43.08971422881609</v>
      </c>
      <c r="H434" s="80"/>
      <c r="J434" s="143"/>
      <c r="K434" s="144"/>
    </row>
    <row r="435" spans="1:11" ht="12.75" hidden="1" outlineLevel="1">
      <c r="A435" s="24">
        <v>41</v>
      </c>
      <c r="B435" s="10">
        <v>625001</v>
      </c>
      <c r="C435" s="46" t="s">
        <v>17</v>
      </c>
      <c r="D435" s="88">
        <v>3164</v>
      </c>
      <c r="E435" s="88">
        <v>2800</v>
      </c>
      <c r="F435" s="88">
        <v>1211</v>
      </c>
      <c r="G435" s="206">
        <f t="shared" si="8"/>
        <v>43.25</v>
      </c>
      <c r="H435" s="80"/>
      <c r="J435" s="143"/>
      <c r="K435" s="144"/>
    </row>
    <row r="436" spans="1:11" ht="12.75" hidden="1" outlineLevel="1">
      <c r="A436" s="24">
        <v>41</v>
      </c>
      <c r="B436" s="10">
        <v>625002</v>
      </c>
      <c r="C436" s="46" t="s">
        <v>18</v>
      </c>
      <c r="D436" s="88">
        <v>31643</v>
      </c>
      <c r="E436" s="88">
        <v>37574</v>
      </c>
      <c r="F436" s="88">
        <v>12117</v>
      </c>
      <c r="G436" s="206">
        <f t="shared" si="8"/>
        <v>32.24836322989301</v>
      </c>
      <c r="H436" s="80"/>
      <c r="J436" s="143"/>
      <c r="K436" s="144"/>
    </row>
    <row r="437" spans="1:11" ht="12.75" hidden="1" outlineLevel="1">
      <c r="A437" s="24">
        <v>41</v>
      </c>
      <c r="B437" s="10">
        <v>625003</v>
      </c>
      <c r="C437" s="46" t="s">
        <v>19</v>
      </c>
      <c r="D437" s="88">
        <v>1808</v>
      </c>
      <c r="E437" s="88">
        <v>1500</v>
      </c>
      <c r="F437" s="88">
        <v>692</v>
      </c>
      <c r="G437" s="206">
        <f t="shared" si="8"/>
        <v>46.13333333333333</v>
      </c>
      <c r="H437" s="80"/>
      <c r="J437" s="143"/>
      <c r="K437" s="144"/>
    </row>
    <row r="438" spans="1:11" ht="12.75" hidden="1" outlineLevel="1">
      <c r="A438" s="24">
        <v>41</v>
      </c>
      <c r="B438" s="10">
        <v>625004</v>
      </c>
      <c r="C438" s="46" t="s">
        <v>20</v>
      </c>
      <c r="D438" s="88">
        <v>6781</v>
      </c>
      <c r="E438" s="88">
        <v>5500</v>
      </c>
      <c r="F438" s="88">
        <v>2021</v>
      </c>
      <c r="G438" s="206">
        <f t="shared" si="8"/>
        <v>36.74545454545455</v>
      </c>
      <c r="H438" s="80"/>
      <c r="J438" s="143"/>
      <c r="K438" s="144"/>
    </row>
    <row r="439" spans="1:11" ht="12.75" hidden="1" outlineLevel="1">
      <c r="A439" s="24">
        <v>41</v>
      </c>
      <c r="B439" s="10">
        <v>625005</v>
      </c>
      <c r="C439" s="46" t="s">
        <v>21</v>
      </c>
      <c r="D439" s="88">
        <v>2260</v>
      </c>
      <c r="E439" s="88">
        <v>1600</v>
      </c>
      <c r="F439" s="88">
        <v>673</v>
      </c>
      <c r="G439" s="206">
        <f t="shared" si="8"/>
        <v>42.0625</v>
      </c>
      <c r="H439" s="80"/>
      <c r="J439" s="143"/>
      <c r="K439" s="144"/>
    </row>
    <row r="440" spans="1:11" ht="12.75" hidden="1" outlineLevel="1">
      <c r="A440" s="24">
        <v>41</v>
      </c>
      <c r="B440" s="10">
        <v>625007</v>
      </c>
      <c r="C440" s="46" t="s">
        <v>202</v>
      </c>
      <c r="D440" s="88">
        <v>10736</v>
      </c>
      <c r="E440" s="88">
        <v>9500</v>
      </c>
      <c r="F440" s="88">
        <v>4111</v>
      </c>
      <c r="G440" s="206">
        <f t="shared" si="8"/>
        <v>43.27368421052631</v>
      </c>
      <c r="H440" s="80"/>
      <c r="J440" s="143"/>
      <c r="K440" s="144"/>
    </row>
    <row r="441" spans="1:11" ht="12.75" hidden="1" outlineLevel="1">
      <c r="A441" s="24">
        <v>41</v>
      </c>
      <c r="B441" s="10">
        <v>625006</v>
      </c>
      <c r="C441" s="46" t="s">
        <v>23</v>
      </c>
      <c r="D441" s="88">
        <v>565</v>
      </c>
      <c r="E441" s="88">
        <v>999</v>
      </c>
      <c r="F441" s="88">
        <v>217</v>
      </c>
      <c r="G441" s="206">
        <f t="shared" si="8"/>
        <v>21.72172172172172</v>
      </c>
      <c r="H441" s="80"/>
      <c r="K441" s="144"/>
    </row>
    <row r="442" spans="1:11" ht="12.75" collapsed="1">
      <c r="A442" s="24">
        <v>41</v>
      </c>
      <c r="B442" s="19">
        <v>630</v>
      </c>
      <c r="C442" s="45" t="s">
        <v>24</v>
      </c>
      <c r="D442" s="107">
        <f>D443+D445+D451+D460+D465+D467</f>
        <v>49491</v>
      </c>
      <c r="E442" s="107">
        <f>E443+E445+E451+E460+E465+E467</f>
        <v>49491</v>
      </c>
      <c r="F442" s="107">
        <f>F443+F445+F451+F460+F465+F467</f>
        <v>25501</v>
      </c>
      <c r="G442" s="206">
        <f t="shared" si="8"/>
        <v>51.52654017902245</v>
      </c>
      <c r="K442" s="144"/>
    </row>
    <row r="443" spans="1:7" ht="12.75">
      <c r="A443" s="24">
        <v>41</v>
      </c>
      <c r="B443" s="19">
        <v>631</v>
      </c>
      <c r="C443" s="45" t="s">
        <v>25</v>
      </c>
      <c r="D443" s="97">
        <f>SUM(D444)</f>
        <v>200</v>
      </c>
      <c r="E443" s="97">
        <f>SUM(E444)</f>
        <v>200</v>
      </c>
      <c r="F443" s="97">
        <f>SUM(F444)</f>
        <v>0</v>
      </c>
      <c r="G443" s="206">
        <f t="shared" si="8"/>
        <v>0</v>
      </c>
    </row>
    <row r="444" spans="1:7" ht="12.75">
      <c r="A444" s="24">
        <v>41</v>
      </c>
      <c r="B444" s="10">
        <v>631001</v>
      </c>
      <c r="C444" s="46" t="s">
        <v>26</v>
      </c>
      <c r="D444" s="88">
        <v>200</v>
      </c>
      <c r="E444" s="88">
        <v>200</v>
      </c>
      <c r="F444" s="88">
        <v>0</v>
      </c>
      <c r="G444" s="206">
        <f t="shared" si="8"/>
        <v>0</v>
      </c>
    </row>
    <row r="445" spans="1:7" ht="12.75">
      <c r="A445" s="24">
        <v>41</v>
      </c>
      <c r="B445" s="19">
        <v>632</v>
      </c>
      <c r="C445" s="45" t="s">
        <v>197</v>
      </c>
      <c r="D445" s="93">
        <f>SUM(D446:D450)</f>
        <v>6430</v>
      </c>
      <c r="E445" s="93">
        <f>SUM(E446:E450)</f>
        <v>6951</v>
      </c>
      <c r="F445" s="93">
        <f>SUM(F446:F450)</f>
        <v>5161</v>
      </c>
      <c r="G445" s="206">
        <f t="shared" si="8"/>
        <v>74.24830959574163</v>
      </c>
    </row>
    <row r="446" spans="1:7" ht="12.75" hidden="1" outlineLevel="1">
      <c r="A446" s="24">
        <v>41</v>
      </c>
      <c r="B446" s="10">
        <v>632001</v>
      </c>
      <c r="C446" s="46" t="s">
        <v>28</v>
      </c>
      <c r="D446" s="88">
        <v>1500</v>
      </c>
      <c r="E446" s="88">
        <v>5401</v>
      </c>
      <c r="F446" s="88">
        <v>4577</v>
      </c>
      <c r="G446" s="206">
        <f t="shared" si="8"/>
        <v>84.74356600629514</v>
      </c>
    </row>
    <row r="447" spans="1:7" ht="12.75" hidden="1" outlineLevel="1">
      <c r="A447" s="24">
        <v>41</v>
      </c>
      <c r="B447" s="10">
        <v>632004</v>
      </c>
      <c r="C447" s="46" t="s">
        <v>222</v>
      </c>
      <c r="D447" s="88">
        <v>250</v>
      </c>
      <c r="E447" s="88">
        <v>400</v>
      </c>
      <c r="F447" s="88">
        <v>261</v>
      </c>
      <c r="G447" s="206">
        <f t="shared" si="8"/>
        <v>65.25</v>
      </c>
    </row>
    <row r="448" spans="1:7" ht="12.75" hidden="1" outlineLevel="1">
      <c r="A448" s="24">
        <v>41</v>
      </c>
      <c r="B448" s="10">
        <v>632002</v>
      </c>
      <c r="C448" s="46" t="s">
        <v>234</v>
      </c>
      <c r="D448" s="88">
        <v>4000</v>
      </c>
      <c r="E448" s="88">
        <v>200</v>
      </c>
      <c r="F448" s="88">
        <v>118</v>
      </c>
      <c r="G448" s="206">
        <f t="shared" si="8"/>
        <v>59</v>
      </c>
    </row>
    <row r="449" spans="1:7" ht="12.75" hidden="1" outlineLevel="1">
      <c r="A449" s="24">
        <v>41</v>
      </c>
      <c r="B449" s="10">
        <v>632002</v>
      </c>
      <c r="C449" s="46" t="s">
        <v>30</v>
      </c>
      <c r="D449" s="88">
        <v>180</v>
      </c>
      <c r="E449" s="88"/>
      <c r="F449" s="88"/>
      <c r="G449" s="206">
        <v>0</v>
      </c>
    </row>
    <row r="450" spans="1:7" ht="12.75" hidden="1" outlineLevel="1">
      <c r="A450" s="24">
        <v>41</v>
      </c>
      <c r="B450" s="10">
        <v>632003</v>
      </c>
      <c r="C450" s="46" t="s">
        <v>31</v>
      </c>
      <c r="D450" s="88">
        <v>500</v>
      </c>
      <c r="E450" s="88">
        <v>950</v>
      </c>
      <c r="F450" s="88">
        <v>205</v>
      </c>
      <c r="G450" s="206">
        <f t="shared" si="8"/>
        <v>21.578947368421055</v>
      </c>
    </row>
    <row r="451" spans="1:7" ht="12.75" collapsed="1">
      <c r="A451" s="24">
        <v>41</v>
      </c>
      <c r="B451" s="19">
        <v>633</v>
      </c>
      <c r="C451" s="45" t="s">
        <v>32</v>
      </c>
      <c r="D451" s="97">
        <f>SUM(D452:D459)</f>
        <v>14911</v>
      </c>
      <c r="E451" s="97">
        <f>SUM(E452:E459)</f>
        <v>10900</v>
      </c>
      <c r="F451" s="97">
        <f>SUM(F452:F459)</f>
        <v>2861</v>
      </c>
      <c r="G451" s="206">
        <f t="shared" si="8"/>
        <v>26.247706422018346</v>
      </c>
    </row>
    <row r="452" spans="1:7" ht="12.75" hidden="1" outlineLevel="1">
      <c r="A452" s="12">
        <v>41</v>
      </c>
      <c r="B452" s="10">
        <v>633001</v>
      </c>
      <c r="C452" s="46" t="s">
        <v>40</v>
      </c>
      <c r="D452" s="88">
        <v>500</v>
      </c>
      <c r="E452" s="88"/>
      <c r="F452" s="88"/>
      <c r="G452" s="206">
        <v>0</v>
      </c>
    </row>
    <row r="453" spans="1:7" ht="12.75" hidden="1" outlineLevel="1">
      <c r="A453" s="12">
        <v>41</v>
      </c>
      <c r="B453" s="10">
        <v>633002</v>
      </c>
      <c r="C453" s="46" t="s">
        <v>82</v>
      </c>
      <c r="D453" s="88">
        <v>411</v>
      </c>
      <c r="E453" s="88"/>
      <c r="F453" s="88"/>
      <c r="G453" s="206">
        <v>0</v>
      </c>
    </row>
    <row r="454" spans="1:7" ht="12.75" hidden="1" outlineLevel="1">
      <c r="A454" s="12">
        <v>41</v>
      </c>
      <c r="B454" s="10">
        <v>633004</v>
      </c>
      <c r="C454" s="46" t="s">
        <v>83</v>
      </c>
      <c r="D454" s="88">
        <v>11400</v>
      </c>
      <c r="E454" s="88"/>
      <c r="F454" s="88">
        <v>1459</v>
      </c>
      <c r="G454" s="206">
        <v>0</v>
      </c>
    </row>
    <row r="455" spans="1:7" ht="12.75" hidden="1" outlineLevel="1">
      <c r="A455" s="12">
        <v>41</v>
      </c>
      <c r="B455" s="10">
        <v>633006</v>
      </c>
      <c r="C455" s="46" t="s">
        <v>35</v>
      </c>
      <c r="D455" s="88">
        <v>800</v>
      </c>
      <c r="E455" s="88">
        <v>1500</v>
      </c>
      <c r="F455" s="88">
        <v>484</v>
      </c>
      <c r="G455" s="206">
        <f t="shared" si="8"/>
        <v>32.266666666666666</v>
      </c>
    </row>
    <row r="456" spans="1:7" ht="12.75" hidden="1" outlineLevel="1">
      <c r="A456" s="12">
        <v>41</v>
      </c>
      <c r="B456" s="10">
        <v>633009</v>
      </c>
      <c r="C456" s="46" t="s">
        <v>96</v>
      </c>
      <c r="D456" s="88">
        <v>1500</v>
      </c>
      <c r="E456" s="88">
        <v>9000</v>
      </c>
      <c r="F456" s="88">
        <v>564</v>
      </c>
      <c r="G456" s="206">
        <f t="shared" si="8"/>
        <v>6.266666666666667</v>
      </c>
    </row>
    <row r="457" spans="1:7" ht="12.75" hidden="1" outlineLevel="1">
      <c r="A457" s="12">
        <v>72</v>
      </c>
      <c r="B457" s="10">
        <v>633</v>
      </c>
      <c r="C457" s="46" t="s">
        <v>24</v>
      </c>
      <c r="D457" s="88"/>
      <c r="E457" s="88"/>
      <c r="F457" s="88"/>
      <c r="G457" s="206">
        <v>0</v>
      </c>
    </row>
    <row r="458" spans="1:7" ht="12.75" hidden="1" outlineLevel="1">
      <c r="A458" s="12">
        <v>41</v>
      </c>
      <c r="B458" s="10">
        <v>633010</v>
      </c>
      <c r="C458" s="46" t="s">
        <v>196</v>
      </c>
      <c r="D458" s="88">
        <v>50</v>
      </c>
      <c r="E458" s="88"/>
      <c r="F458" s="88">
        <v>7</v>
      </c>
      <c r="G458" s="206">
        <v>0</v>
      </c>
    </row>
    <row r="459" spans="1:7" ht="12.75" hidden="1" outlineLevel="1">
      <c r="A459" s="12">
        <v>41</v>
      </c>
      <c r="B459" s="10">
        <v>633013</v>
      </c>
      <c r="C459" s="46" t="s">
        <v>118</v>
      </c>
      <c r="D459" s="88">
        <v>250</v>
      </c>
      <c r="E459" s="88">
        <v>400</v>
      </c>
      <c r="F459" s="88">
        <v>347</v>
      </c>
      <c r="G459" s="206">
        <f t="shared" si="8"/>
        <v>86.75</v>
      </c>
    </row>
    <row r="460" spans="1:7" ht="12.75" collapsed="1">
      <c r="A460" s="24">
        <v>41</v>
      </c>
      <c r="B460" s="19">
        <v>635</v>
      </c>
      <c r="C460" s="45" t="s">
        <v>39</v>
      </c>
      <c r="D460" s="97">
        <f>SUM(D461:D464)</f>
        <v>1500</v>
      </c>
      <c r="E460" s="97">
        <f>SUM(E461:E464)</f>
        <v>3525</v>
      </c>
      <c r="F460" s="97">
        <f>SUM(F461:F464)</f>
        <v>2928</v>
      </c>
      <c r="G460" s="206">
        <f t="shared" si="8"/>
        <v>83.06382978723404</v>
      </c>
    </row>
    <row r="461" spans="1:7" ht="12.75" hidden="1" outlineLevel="1">
      <c r="A461" s="24">
        <v>41</v>
      </c>
      <c r="B461" s="10">
        <v>635001</v>
      </c>
      <c r="C461" s="46" t="s">
        <v>40</v>
      </c>
      <c r="D461" s="88">
        <v>0</v>
      </c>
      <c r="E461" s="88"/>
      <c r="F461" s="88"/>
      <c r="G461" s="206"/>
    </row>
    <row r="462" spans="1:7" ht="12.75" hidden="1" outlineLevel="1">
      <c r="A462" s="24">
        <v>41</v>
      </c>
      <c r="B462" s="10">
        <v>635009</v>
      </c>
      <c r="C462" s="46" t="s">
        <v>41</v>
      </c>
      <c r="D462" s="88"/>
      <c r="E462" s="88">
        <v>525</v>
      </c>
      <c r="F462" s="88">
        <v>378</v>
      </c>
      <c r="G462" s="206">
        <f t="shared" si="8"/>
        <v>72</v>
      </c>
    </row>
    <row r="463" spans="1:7" ht="12.75" hidden="1" outlineLevel="1">
      <c r="A463" s="24">
        <v>41</v>
      </c>
      <c r="B463" s="10">
        <v>635004</v>
      </c>
      <c r="C463" s="46" t="s">
        <v>42</v>
      </c>
      <c r="D463" s="88">
        <v>1500</v>
      </c>
      <c r="E463" s="88">
        <v>3000</v>
      </c>
      <c r="F463" s="88"/>
      <c r="G463" s="206">
        <f t="shared" si="8"/>
        <v>0</v>
      </c>
    </row>
    <row r="464" spans="1:7" ht="12.75" hidden="1" outlineLevel="1">
      <c r="A464" s="24">
        <v>41</v>
      </c>
      <c r="B464" s="10">
        <v>635006</v>
      </c>
      <c r="C464" s="46" t="s">
        <v>44</v>
      </c>
      <c r="D464" s="88"/>
      <c r="E464" s="88"/>
      <c r="F464" s="88">
        <v>2550</v>
      </c>
      <c r="G464" s="206"/>
    </row>
    <row r="465" spans="1:7" ht="12.75" collapsed="1">
      <c r="A465" s="24">
        <v>41</v>
      </c>
      <c r="B465" s="19">
        <v>636</v>
      </c>
      <c r="C465" s="45" t="s">
        <v>119</v>
      </c>
      <c r="D465" s="97">
        <f>SUM(D466)</f>
        <v>15000</v>
      </c>
      <c r="E465" s="97">
        <f>SUM(E466)</f>
        <v>14765</v>
      </c>
      <c r="F465" s="97">
        <f>SUM(F466)</f>
        <v>7881</v>
      </c>
      <c r="G465" s="206">
        <f t="shared" si="8"/>
        <v>53.37622756518794</v>
      </c>
    </row>
    <row r="466" spans="1:7" ht="12.75">
      <c r="A466" s="12">
        <v>41</v>
      </c>
      <c r="B466" s="10">
        <v>636001</v>
      </c>
      <c r="C466" s="10" t="s">
        <v>120</v>
      </c>
      <c r="D466" s="88">
        <v>15000</v>
      </c>
      <c r="E466" s="88">
        <v>14765</v>
      </c>
      <c r="F466" s="88">
        <v>7881</v>
      </c>
      <c r="G466" s="206">
        <f t="shared" si="8"/>
        <v>53.37622756518794</v>
      </c>
    </row>
    <row r="467" spans="1:7" ht="12.75">
      <c r="A467" s="24">
        <v>41</v>
      </c>
      <c r="B467" s="19">
        <v>637</v>
      </c>
      <c r="C467" s="45" t="s">
        <v>47</v>
      </c>
      <c r="D467" s="97">
        <f>SUM(D468:D476)</f>
        <v>11450</v>
      </c>
      <c r="E467" s="97">
        <f>SUM(E468:E476)</f>
        <v>13150</v>
      </c>
      <c r="F467" s="97">
        <f>SUM(F468:F476)</f>
        <v>6670</v>
      </c>
      <c r="G467" s="206">
        <f t="shared" si="8"/>
        <v>50.72243346007605</v>
      </c>
    </row>
    <row r="468" spans="1:7" ht="12.75">
      <c r="A468" s="10">
        <v>41</v>
      </c>
      <c r="B468" s="10">
        <v>637</v>
      </c>
      <c r="C468" s="46" t="s">
        <v>24</v>
      </c>
      <c r="D468" s="88"/>
      <c r="E468" s="88">
        <v>0</v>
      </c>
      <c r="F468" s="88">
        <v>171</v>
      </c>
      <c r="G468" s="206"/>
    </row>
    <row r="469" spans="1:7" ht="12.75" hidden="1" outlineLevel="1">
      <c r="A469" s="10">
        <v>41</v>
      </c>
      <c r="B469" s="10">
        <v>637001</v>
      </c>
      <c r="C469" s="46" t="s">
        <v>48</v>
      </c>
      <c r="D469" s="88"/>
      <c r="E469" s="88">
        <v>100</v>
      </c>
      <c r="F469" s="88">
        <v>0</v>
      </c>
      <c r="G469" s="206">
        <f t="shared" si="8"/>
        <v>0</v>
      </c>
    </row>
    <row r="470" spans="1:7" ht="12.75" hidden="1" outlineLevel="1">
      <c r="A470" s="10">
        <v>41</v>
      </c>
      <c r="B470" s="10">
        <v>637002</v>
      </c>
      <c r="C470" s="46" t="s">
        <v>203</v>
      </c>
      <c r="D470" s="88"/>
      <c r="E470" s="88"/>
      <c r="F470" s="88"/>
      <c r="G470" s="206"/>
    </row>
    <row r="471" spans="1:7" ht="12.75" hidden="1" outlineLevel="1">
      <c r="A471" s="12">
        <v>41</v>
      </c>
      <c r="B471" s="10">
        <v>637004</v>
      </c>
      <c r="C471" s="46" t="s">
        <v>49</v>
      </c>
      <c r="D471" s="88">
        <v>800</v>
      </c>
      <c r="E471" s="88">
        <v>800</v>
      </c>
      <c r="F471" s="88">
        <v>359</v>
      </c>
      <c r="G471" s="206">
        <f t="shared" si="8"/>
        <v>44.875</v>
      </c>
    </row>
    <row r="472" spans="1:7" ht="12.75" hidden="1" outlineLevel="1">
      <c r="A472" s="12">
        <v>41</v>
      </c>
      <c r="B472" s="10">
        <v>637005</v>
      </c>
      <c r="C472" s="46" t="s">
        <v>50</v>
      </c>
      <c r="D472" s="88"/>
      <c r="E472" s="88"/>
      <c r="F472" s="88">
        <v>0</v>
      </c>
      <c r="G472" s="206"/>
    </row>
    <row r="473" spans="1:7" ht="12.75" hidden="1" outlineLevel="1">
      <c r="A473" s="12">
        <v>41</v>
      </c>
      <c r="B473" s="10">
        <v>637014</v>
      </c>
      <c r="C473" s="46" t="s">
        <v>109</v>
      </c>
      <c r="D473" s="88">
        <v>6500</v>
      </c>
      <c r="E473" s="88">
        <v>6500</v>
      </c>
      <c r="F473" s="88">
        <v>4072</v>
      </c>
      <c r="G473" s="206">
        <f t="shared" si="8"/>
        <v>62.64615384615385</v>
      </c>
    </row>
    <row r="474" spans="1:7" ht="12.75" hidden="1" outlineLevel="1">
      <c r="A474" s="12">
        <v>41</v>
      </c>
      <c r="B474" s="49">
        <v>637012</v>
      </c>
      <c r="C474" s="56" t="s">
        <v>110</v>
      </c>
      <c r="D474" s="88">
        <v>1300</v>
      </c>
      <c r="E474" s="88">
        <v>1250</v>
      </c>
      <c r="F474" s="88">
        <v>729</v>
      </c>
      <c r="G474" s="206">
        <f t="shared" si="8"/>
        <v>58.32000000000001</v>
      </c>
    </row>
    <row r="475" spans="1:7" ht="12.75" hidden="1" outlineLevel="1">
      <c r="A475" s="12">
        <v>41</v>
      </c>
      <c r="B475" s="49">
        <v>637027</v>
      </c>
      <c r="C475" s="56" t="s">
        <v>111</v>
      </c>
      <c r="D475" s="88">
        <v>800</v>
      </c>
      <c r="E475" s="88">
        <v>2000</v>
      </c>
      <c r="F475" s="88">
        <v>350</v>
      </c>
      <c r="G475" s="206">
        <f t="shared" si="8"/>
        <v>17.5</v>
      </c>
    </row>
    <row r="476" spans="1:7" ht="12.75" hidden="1" outlineLevel="1">
      <c r="A476" s="12">
        <v>41</v>
      </c>
      <c r="B476" s="49">
        <v>637016</v>
      </c>
      <c r="C476" s="56" t="s">
        <v>112</v>
      </c>
      <c r="D476" s="88">
        <v>2050</v>
      </c>
      <c r="E476" s="88">
        <v>2500</v>
      </c>
      <c r="F476" s="88">
        <v>989</v>
      </c>
      <c r="G476" s="206">
        <f t="shared" si="8"/>
        <v>39.56</v>
      </c>
    </row>
    <row r="477" spans="1:7" ht="12.75" collapsed="1">
      <c r="A477" s="24">
        <v>41</v>
      </c>
      <c r="B477" s="50">
        <v>642015</v>
      </c>
      <c r="C477" s="57" t="s">
        <v>113</v>
      </c>
      <c r="D477" s="97">
        <v>200</v>
      </c>
      <c r="E477" s="97">
        <v>200</v>
      </c>
      <c r="F477" s="97">
        <v>280</v>
      </c>
      <c r="G477" s="206">
        <f t="shared" si="8"/>
        <v>140</v>
      </c>
    </row>
    <row r="478" ht="12.75">
      <c r="C478" s="2"/>
    </row>
    <row r="479" spans="1:7" ht="12.75">
      <c r="A479" s="3" t="s">
        <v>0</v>
      </c>
      <c r="B479" s="15" t="s">
        <v>67</v>
      </c>
      <c r="C479" s="4"/>
      <c r="D479" s="5" t="s">
        <v>269</v>
      </c>
      <c r="E479" s="5" t="s">
        <v>273</v>
      </c>
      <c r="F479" s="5" t="s">
        <v>270</v>
      </c>
      <c r="G479" s="5" t="s">
        <v>271</v>
      </c>
    </row>
    <row r="480" spans="1:7" ht="12.75">
      <c r="A480" s="6"/>
      <c r="B480" s="16"/>
      <c r="C480" s="7"/>
      <c r="D480" s="8">
        <v>2016</v>
      </c>
      <c r="E480" s="8" t="s">
        <v>274</v>
      </c>
      <c r="F480" s="8" t="s">
        <v>288</v>
      </c>
      <c r="G480" s="8" t="s">
        <v>272</v>
      </c>
    </row>
    <row r="481" spans="1:7" ht="12.75">
      <c r="A481" s="12">
        <v>43</v>
      </c>
      <c r="B481" s="49">
        <v>713004</v>
      </c>
      <c r="C481" s="12" t="s">
        <v>121</v>
      </c>
      <c r="D481" s="30"/>
      <c r="E481" s="30"/>
      <c r="F481" s="30"/>
      <c r="G481" s="30"/>
    </row>
    <row r="482" spans="1:7" ht="12.75">
      <c r="A482" s="55">
        <v>43</v>
      </c>
      <c r="B482" s="55"/>
      <c r="C482" s="55" t="s">
        <v>122</v>
      </c>
      <c r="D482" s="99"/>
      <c r="E482" s="99"/>
      <c r="F482" s="99"/>
      <c r="G482" s="99"/>
    </row>
    <row r="483" ht="12.75">
      <c r="C483" s="2"/>
    </row>
    <row r="484" spans="3:7" ht="12.75">
      <c r="C484" s="14" t="s">
        <v>71</v>
      </c>
      <c r="D484" s="99"/>
      <c r="E484" s="99"/>
      <c r="F484" s="99"/>
      <c r="G484" s="99"/>
    </row>
    <row r="485" spans="3:7" ht="12.75">
      <c r="C485" s="10" t="s">
        <v>123</v>
      </c>
      <c r="D485" s="88">
        <f>D426</f>
        <v>355270</v>
      </c>
      <c r="E485" s="88">
        <f>E426</f>
        <v>355270</v>
      </c>
      <c r="F485" s="88">
        <f>F426</f>
        <v>141685</v>
      </c>
      <c r="G485" s="188">
        <f>F485/E485*100</f>
        <v>39.88093562642497</v>
      </c>
    </row>
    <row r="486" spans="3:7" ht="12.75">
      <c r="C486" s="10" t="s">
        <v>124</v>
      </c>
      <c r="D486" s="102"/>
      <c r="E486" s="102"/>
      <c r="F486" s="102"/>
      <c r="G486" s="188"/>
    </row>
    <row r="487" spans="3:7" ht="12.75">
      <c r="C487" s="14" t="s">
        <v>74</v>
      </c>
      <c r="D487" s="148">
        <f>SUM(D485:D486)</f>
        <v>355270</v>
      </c>
      <c r="E487" s="148">
        <f>SUM(E485:E486)</f>
        <v>355270</v>
      </c>
      <c r="F487" s="148">
        <f>SUM(F485:F486)</f>
        <v>141685</v>
      </c>
      <c r="G487" s="190">
        <f>F487/E487*100</f>
        <v>39.88093562642497</v>
      </c>
    </row>
    <row r="488" ht="12.75">
      <c r="C488" s="42"/>
    </row>
    <row r="489" spans="1:7" ht="15.75">
      <c r="A489" s="136" t="s">
        <v>125</v>
      </c>
      <c r="B489" s="2"/>
      <c r="C489" s="80"/>
      <c r="D489" s="79" t="s">
        <v>192</v>
      </c>
      <c r="E489" s="79"/>
      <c r="F489" s="79" t="s">
        <v>192</v>
      </c>
      <c r="G489" s="79" t="s">
        <v>192</v>
      </c>
    </row>
    <row r="490" spans="1:7" ht="12.75">
      <c r="A490" s="3" t="s">
        <v>0</v>
      </c>
      <c r="B490" s="15" t="s">
        <v>1</v>
      </c>
      <c r="C490" s="4"/>
      <c r="D490" s="5" t="s">
        <v>269</v>
      </c>
      <c r="E490" s="5" t="s">
        <v>273</v>
      </c>
      <c r="F490" s="5" t="s">
        <v>270</v>
      </c>
      <c r="G490" s="5" t="s">
        <v>271</v>
      </c>
    </row>
    <row r="491" spans="1:7" ht="12.75">
      <c r="A491" s="6"/>
      <c r="B491" s="16"/>
      <c r="C491" s="7"/>
      <c r="D491" s="8">
        <v>2016</v>
      </c>
      <c r="E491" s="8" t="s">
        <v>274</v>
      </c>
      <c r="F491" s="8" t="s">
        <v>284</v>
      </c>
      <c r="G491" s="8" t="s">
        <v>272</v>
      </c>
    </row>
    <row r="492" spans="1:7" ht="12.75">
      <c r="A492" s="30"/>
      <c r="B492" s="34">
        <v>212003</v>
      </c>
      <c r="C492" s="34" t="s">
        <v>223</v>
      </c>
      <c r="D492" s="88">
        <v>20000</v>
      </c>
      <c r="E492" s="88">
        <v>20000</v>
      </c>
      <c r="F492" s="88">
        <v>9814</v>
      </c>
      <c r="G492" s="101">
        <f>F492/E492*100</f>
        <v>49.07</v>
      </c>
    </row>
    <row r="493" spans="1:7" ht="12.75">
      <c r="A493" s="30"/>
      <c r="B493" s="34">
        <v>292012</v>
      </c>
      <c r="C493" s="34"/>
      <c r="D493" s="88"/>
      <c r="E493" s="88"/>
      <c r="F493" s="88">
        <v>261</v>
      </c>
      <c r="G493" s="101"/>
    </row>
    <row r="494" spans="1:7" ht="12.75">
      <c r="A494" s="30"/>
      <c r="B494" s="10">
        <v>223002</v>
      </c>
      <c r="C494" s="10" t="s">
        <v>224</v>
      </c>
      <c r="D494" s="88">
        <v>50000</v>
      </c>
      <c r="E494" s="88">
        <v>50000</v>
      </c>
      <c r="F494" s="88">
        <v>30889</v>
      </c>
      <c r="G494" s="209">
        <f>F494/E494*100</f>
        <v>61.778</v>
      </c>
    </row>
    <row r="495" spans="1:7" ht="12.75">
      <c r="A495" s="30"/>
      <c r="B495" s="10">
        <v>223003</v>
      </c>
      <c r="C495" s="10" t="s">
        <v>225</v>
      </c>
      <c r="D495" s="88">
        <v>13000</v>
      </c>
      <c r="E495" s="88">
        <v>13000</v>
      </c>
      <c r="F495" s="88">
        <v>4571</v>
      </c>
      <c r="G495" s="101">
        <f>F495/E495*100</f>
        <v>35.16153846153846</v>
      </c>
    </row>
    <row r="496" spans="1:7" ht="12.75">
      <c r="A496" s="30"/>
      <c r="B496" s="10">
        <v>243</v>
      </c>
      <c r="C496" s="10" t="s">
        <v>204</v>
      </c>
      <c r="D496" s="88"/>
      <c r="E496" s="88"/>
      <c r="F496" s="88">
        <v>7</v>
      </c>
      <c r="G496" s="101"/>
    </row>
    <row r="497" spans="1:7" ht="12.75">
      <c r="A497" s="13"/>
      <c r="B497" s="14"/>
      <c r="C497" s="14" t="s">
        <v>5</v>
      </c>
      <c r="D497" s="108">
        <f>SUM(D492:D496)</f>
        <v>83000</v>
      </c>
      <c r="E497" s="108">
        <f>SUM(E492:E496)</f>
        <v>83000</v>
      </c>
      <c r="F497" s="108">
        <f>SUM(F492:F496)</f>
        <v>45542</v>
      </c>
      <c r="G497" s="210">
        <f>F497/E497*100</f>
        <v>54.86987951807228</v>
      </c>
    </row>
    <row r="498" spans="2:7" ht="12.75">
      <c r="B498" s="42"/>
      <c r="C498" s="42"/>
      <c r="D498" s="79" t="s">
        <v>192</v>
      </c>
      <c r="E498" s="79"/>
      <c r="F498" s="79" t="s">
        <v>192</v>
      </c>
      <c r="G498" s="79" t="s">
        <v>192</v>
      </c>
    </row>
    <row r="499" spans="1:7" ht="12.75">
      <c r="A499" s="3" t="s">
        <v>0</v>
      </c>
      <c r="B499" s="15"/>
      <c r="C499" s="27" t="s">
        <v>79</v>
      </c>
      <c r="D499" s="5" t="s">
        <v>269</v>
      </c>
      <c r="E499" s="5" t="s">
        <v>273</v>
      </c>
      <c r="F499" s="5" t="s">
        <v>270</v>
      </c>
      <c r="G499" s="5" t="s">
        <v>271</v>
      </c>
    </row>
    <row r="500" spans="1:7" ht="12.75">
      <c r="A500" s="6"/>
      <c r="B500" s="16"/>
      <c r="C500" s="28"/>
      <c r="D500" s="8">
        <v>2016</v>
      </c>
      <c r="E500" s="8" t="s">
        <v>274</v>
      </c>
      <c r="F500" s="8" t="s">
        <v>285</v>
      </c>
      <c r="G500" s="8" t="s">
        <v>272</v>
      </c>
    </row>
    <row r="501" spans="1:7" ht="15" customHeight="1">
      <c r="A501" s="13"/>
      <c r="B501" s="165" t="s">
        <v>116</v>
      </c>
      <c r="C501" s="166" t="s">
        <v>257</v>
      </c>
      <c r="D501" s="109">
        <f>D503+D502</f>
        <v>237579</v>
      </c>
      <c r="E501" s="109">
        <f>E504+E508+E517+E545</f>
        <v>237578</v>
      </c>
      <c r="F501" s="109">
        <f>F504+F508+F517+F545</f>
        <v>83396</v>
      </c>
      <c r="G501" s="201">
        <f>F501/E501*100</f>
        <v>35.102576837922705</v>
      </c>
    </row>
    <row r="502" spans="1:8" ht="12.75">
      <c r="A502">
        <v>41</v>
      </c>
      <c r="B502" s="80" t="s">
        <v>116</v>
      </c>
      <c r="C502" s="42" t="s">
        <v>258</v>
      </c>
      <c r="D502" s="167">
        <v>187579</v>
      </c>
      <c r="E502" s="167"/>
      <c r="F502" s="88"/>
      <c r="G502" s="202">
        <v>0</v>
      </c>
      <c r="H502" s="171"/>
    </row>
    <row r="503" spans="1:9" ht="12.75">
      <c r="A503" s="24"/>
      <c r="B503" s="38">
        <v>630</v>
      </c>
      <c r="C503" s="44" t="s">
        <v>256</v>
      </c>
      <c r="D503" s="93">
        <v>50000</v>
      </c>
      <c r="E503" s="93"/>
      <c r="F503" s="93"/>
      <c r="G503" s="202">
        <v>0</v>
      </c>
      <c r="H503" s="183"/>
      <c r="I503" s="47"/>
    </row>
    <row r="504" spans="1:8" ht="12.75">
      <c r="A504" s="24">
        <v>41</v>
      </c>
      <c r="B504" s="19">
        <v>610</v>
      </c>
      <c r="C504" s="45" t="s">
        <v>87</v>
      </c>
      <c r="D504" s="97">
        <f>SUM(D505:D507)</f>
        <v>150000</v>
      </c>
      <c r="E504" s="97">
        <f>SUM(E505:E507)</f>
        <v>150000</v>
      </c>
      <c r="F504" s="97">
        <f>SUM(F505:F507)</f>
        <v>49781</v>
      </c>
      <c r="G504" s="202">
        <f aca="true" t="shared" si="9" ref="G504:G545">F504/E504*100</f>
        <v>33.187333333333335</v>
      </c>
      <c r="H504" s="170"/>
    </row>
    <row r="505" spans="1:7" ht="12.75" hidden="1" outlineLevel="1">
      <c r="A505" s="24">
        <v>41</v>
      </c>
      <c r="B505" s="10">
        <v>611</v>
      </c>
      <c r="C505" s="46" t="s">
        <v>10</v>
      </c>
      <c r="D505" s="88">
        <v>150000</v>
      </c>
      <c r="E505" s="88">
        <v>149300</v>
      </c>
      <c r="F505" s="88">
        <v>48161</v>
      </c>
      <c r="G505" s="202">
        <f t="shared" si="9"/>
        <v>32.25787006028131</v>
      </c>
    </row>
    <row r="506" spans="1:8" ht="12.75" hidden="1" outlineLevel="1">
      <c r="A506" s="24">
        <v>41</v>
      </c>
      <c r="B506" s="10">
        <v>612</v>
      </c>
      <c r="C506" s="46" t="s">
        <v>11</v>
      </c>
      <c r="D506" s="88"/>
      <c r="E506" s="88">
        <v>700</v>
      </c>
      <c r="F506" s="88">
        <v>1619</v>
      </c>
      <c r="G506" s="202">
        <f t="shared" si="9"/>
        <v>231.28571428571428</v>
      </c>
      <c r="H506" s="146"/>
    </row>
    <row r="507" spans="1:7" ht="11.25" customHeight="1" hidden="1" outlineLevel="1">
      <c r="A507" s="24">
        <v>41</v>
      </c>
      <c r="B507" s="10">
        <v>614</v>
      </c>
      <c r="C507" s="46" t="s">
        <v>12</v>
      </c>
      <c r="D507" s="88"/>
      <c r="E507" s="88"/>
      <c r="F507" s="88">
        <v>1</v>
      </c>
      <c r="G507" s="202" t="e">
        <f t="shared" si="9"/>
        <v>#DIV/0!</v>
      </c>
    </row>
    <row r="508" spans="1:7" ht="12.75" collapsed="1">
      <c r="A508" s="24">
        <v>41</v>
      </c>
      <c r="B508" s="19">
        <v>620</v>
      </c>
      <c r="C508" s="45" t="s">
        <v>62</v>
      </c>
      <c r="D508" s="97">
        <v>52800</v>
      </c>
      <c r="E508" s="97">
        <f>SUM(E509:E516)</f>
        <v>47521</v>
      </c>
      <c r="F508" s="97">
        <f>SUM(F509:F516)</f>
        <v>17095</v>
      </c>
      <c r="G508" s="202">
        <f t="shared" si="9"/>
        <v>35.973569579764735</v>
      </c>
    </row>
    <row r="509" spans="1:11" ht="12.75" hidden="1" outlineLevel="1">
      <c r="A509" s="24">
        <v>41</v>
      </c>
      <c r="B509" s="10" t="s">
        <v>15</v>
      </c>
      <c r="C509" s="46" t="s">
        <v>16</v>
      </c>
      <c r="D509" s="88">
        <v>15000</v>
      </c>
      <c r="E509" s="88">
        <v>13089</v>
      </c>
      <c r="F509" s="88">
        <v>4912</v>
      </c>
      <c r="G509" s="202">
        <f t="shared" si="9"/>
        <v>37.527695011078</v>
      </c>
      <c r="H509" s="80"/>
      <c r="J509" s="143"/>
      <c r="K509" s="144"/>
    </row>
    <row r="510" spans="1:11" ht="12.75" hidden="1" outlineLevel="1">
      <c r="A510" s="24">
        <v>41</v>
      </c>
      <c r="B510" s="10">
        <v>625001</v>
      </c>
      <c r="C510" s="46" t="s">
        <v>17</v>
      </c>
      <c r="D510" s="88">
        <v>2100</v>
      </c>
      <c r="E510" s="88">
        <v>1832</v>
      </c>
      <c r="F510" s="88">
        <v>702</v>
      </c>
      <c r="G510" s="202">
        <f t="shared" si="9"/>
        <v>38.318777292576414</v>
      </c>
      <c r="H510" s="80"/>
      <c r="J510" s="143"/>
      <c r="K510" s="144"/>
    </row>
    <row r="511" spans="1:11" ht="12.75" hidden="1" outlineLevel="1">
      <c r="A511" s="24">
        <v>41</v>
      </c>
      <c r="B511" s="10">
        <v>625002</v>
      </c>
      <c r="C511" s="46" t="s">
        <v>18</v>
      </c>
      <c r="D511" s="88">
        <v>21000</v>
      </c>
      <c r="E511" s="88">
        <v>19775</v>
      </c>
      <c r="F511" s="88">
        <v>7016</v>
      </c>
      <c r="G511" s="202">
        <f t="shared" si="9"/>
        <v>35.47914032869785</v>
      </c>
      <c r="H511" s="80"/>
      <c r="J511" s="143"/>
      <c r="K511" s="144"/>
    </row>
    <row r="512" spans="1:11" ht="12.75" hidden="1" outlineLevel="1">
      <c r="A512" s="24">
        <v>41</v>
      </c>
      <c r="B512" s="10">
        <v>625003</v>
      </c>
      <c r="C512" s="46" t="s">
        <v>19</v>
      </c>
      <c r="D512" s="88">
        <v>1200</v>
      </c>
      <c r="E512" s="88">
        <v>1047</v>
      </c>
      <c r="F512" s="88">
        <v>415</v>
      </c>
      <c r="G512" s="202">
        <f t="shared" si="9"/>
        <v>39.6370582617001</v>
      </c>
      <c r="H512" s="80"/>
      <c r="J512" s="143"/>
      <c r="K512" s="144"/>
    </row>
    <row r="513" spans="1:11" ht="12.75" hidden="1" outlineLevel="1">
      <c r="A513" s="24">
        <v>41</v>
      </c>
      <c r="B513" s="10">
        <v>625004</v>
      </c>
      <c r="C513" s="46" t="s">
        <v>20</v>
      </c>
      <c r="D513" s="88">
        <v>4500</v>
      </c>
      <c r="E513" s="88">
        <v>3926</v>
      </c>
      <c r="F513" s="88">
        <v>1159</v>
      </c>
      <c r="G513" s="202">
        <f t="shared" si="9"/>
        <v>29.521141110545084</v>
      </c>
      <c r="H513" s="80"/>
      <c r="J513" s="143"/>
      <c r="K513" s="144"/>
    </row>
    <row r="514" spans="1:11" ht="12.75" hidden="1" outlineLevel="1">
      <c r="A514" s="24">
        <v>41</v>
      </c>
      <c r="B514" s="10">
        <v>625005</v>
      </c>
      <c r="C514" s="46" t="s">
        <v>21</v>
      </c>
      <c r="D514" s="88">
        <v>1500</v>
      </c>
      <c r="E514" s="88">
        <v>1309</v>
      </c>
      <c r="F514" s="88">
        <v>386</v>
      </c>
      <c r="G514" s="202">
        <f t="shared" si="9"/>
        <v>29.488158899923604</v>
      </c>
      <c r="H514" s="80"/>
      <c r="J514" s="143"/>
      <c r="K514" s="144"/>
    </row>
    <row r="515" spans="1:11" ht="12.75" hidden="1" outlineLevel="1">
      <c r="A515" s="24">
        <v>41</v>
      </c>
      <c r="B515" s="10">
        <v>625007</v>
      </c>
      <c r="C515" s="46" t="s">
        <v>22</v>
      </c>
      <c r="D515" s="88">
        <v>7125</v>
      </c>
      <c r="E515" s="88">
        <v>6217</v>
      </c>
      <c r="F515" s="88">
        <v>2380</v>
      </c>
      <c r="G515" s="202">
        <f t="shared" si="9"/>
        <v>38.28212964452308</v>
      </c>
      <c r="H515" s="80"/>
      <c r="J515" s="143"/>
      <c r="K515" s="144"/>
    </row>
    <row r="516" spans="1:11" ht="12.75" hidden="1" outlineLevel="1">
      <c r="A516" s="24">
        <v>41</v>
      </c>
      <c r="B516" s="10">
        <v>625006</v>
      </c>
      <c r="C516" s="46" t="s">
        <v>126</v>
      </c>
      <c r="D516" s="88">
        <v>375</v>
      </c>
      <c r="E516" s="88">
        <v>326</v>
      </c>
      <c r="F516" s="88">
        <v>125</v>
      </c>
      <c r="G516" s="202">
        <f t="shared" si="9"/>
        <v>38.34355828220859</v>
      </c>
      <c r="H516" s="80"/>
      <c r="K516" s="144"/>
    </row>
    <row r="517" spans="1:11" ht="12.75" collapsed="1">
      <c r="A517" s="24">
        <v>41</v>
      </c>
      <c r="B517" s="19" t="s">
        <v>127</v>
      </c>
      <c r="C517" s="45" t="s">
        <v>24</v>
      </c>
      <c r="D517" s="93">
        <f>D518+D520+D526+D533+D538</f>
        <v>33279</v>
      </c>
      <c r="E517" s="93">
        <f>E518+E520+E526+E533+E538</f>
        <v>38557</v>
      </c>
      <c r="F517" s="93">
        <f>F518+F520+F526+F533+F538</f>
        <v>14356</v>
      </c>
      <c r="G517" s="202">
        <f t="shared" si="9"/>
        <v>37.23318722929688</v>
      </c>
      <c r="K517" s="144"/>
    </row>
    <row r="518" spans="1:7" ht="12.75">
      <c r="A518" s="24">
        <v>41</v>
      </c>
      <c r="B518" s="19">
        <v>631</v>
      </c>
      <c r="C518" s="45" t="s">
        <v>25</v>
      </c>
      <c r="D518" s="97"/>
      <c r="E518" s="97">
        <f>SUM(E519)</f>
        <v>0</v>
      </c>
      <c r="F518" s="97">
        <f>SUM(F519)</f>
        <v>0</v>
      </c>
      <c r="G518" s="202">
        <v>0</v>
      </c>
    </row>
    <row r="519" spans="1:7" ht="12.75">
      <c r="A519" s="24">
        <v>41</v>
      </c>
      <c r="B519" s="10">
        <v>631001</v>
      </c>
      <c r="C519" s="46" t="s">
        <v>26</v>
      </c>
      <c r="D519" s="88"/>
      <c r="E519" s="88">
        <v>0</v>
      </c>
      <c r="F519" s="88">
        <v>0</v>
      </c>
      <c r="G519" s="202">
        <v>0</v>
      </c>
    </row>
    <row r="520" spans="1:7" ht="12.75">
      <c r="A520" s="24">
        <v>41</v>
      </c>
      <c r="B520" s="19">
        <v>632</v>
      </c>
      <c r="C520" s="45" t="s">
        <v>27</v>
      </c>
      <c r="D520" s="97">
        <f>SUM(D521:D525)</f>
        <v>18500</v>
      </c>
      <c r="E520" s="97">
        <f>SUM(E521:E525)</f>
        <v>16650</v>
      </c>
      <c r="F520" s="97">
        <f>SUM(F521:F525)</f>
        <v>8664</v>
      </c>
      <c r="G520" s="202">
        <f t="shared" si="9"/>
        <v>52.03603603603604</v>
      </c>
    </row>
    <row r="521" spans="1:7" ht="12.75" hidden="1" outlineLevel="1">
      <c r="A521" s="24">
        <v>41</v>
      </c>
      <c r="B521" s="10">
        <v>632001</v>
      </c>
      <c r="C521" s="46" t="s">
        <v>28</v>
      </c>
      <c r="D521" s="88">
        <v>10000</v>
      </c>
      <c r="E521" s="88">
        <v>14700</v>
      </c>
      <c r="F521" s="88">
        <v>2888</v>
      </c>
      <c r="G521" s="202">
        <f t="shared" si="9"/>
        <v>19.64625850340136</v>
      </c>
    </row>
    <row r="522" spans="1:7" ht="12.75" hidden="1" outlineLevel="1">
      <c r="A522" s="24">
        <v>41</v>
      </c>
      <c r="B522" s="10">
        <v>632001</v>
      </c>
      <c r="C522" s="46" t="s">
        <v>29</v>
      </c>
      <c r="D522" s="88">
        <v>5000</v>
      </c>
      <c r="E522" s="88"/>
      <c r="F522" s="88">
        <v>4856</v>
      </c>
      <c r="G522" s="202" t="e">
        <f t="shared" si="9"/>
        <v>#DIV/0!</v>
      </c>
    </row>
    <row r="523" spans="1:7" ht="12.75" hidden="1" outlineLevel="1">
      <c r="A523" s="24">
        <v>41</v>
      </c>
      <c r="B523" s="10">
        <v>632001</v>
      </c>
      <c r="C523" s="46" t="s">
        <v>81</v>
      </c>
      <c r="D523" s="88"/>
      <c r="E523" s="88"/>
      <c r="F523" s="88"/>
      <c r="G523" s="202" t="e">
        <f t="shared" si="9"/>
        <v>#DIV/0!</v>
      </c>
    </row>
    <row r="524" spans="1:7" ht="12.75" hidden="1" outlineLevel="1">
      <c r="A524" s="24">
        <v>41</v>
      </c>
      <c r="B524" s="10">
        <v>632002</v>
      </c>
      <c r="C524" s="46" t="s">
        <v>30</v>
      </c>
      <c r="D524" s="88">
        <v>3500</v>
      </c>
      <c r="E524" s="88">
        <v>1800</v>
      </c>
      <c r="F524" s="88">
        <v>920</v>
      </c>
      <c r="G524" s="202">
        <f t="shared" si="9"/>
        <v>51.11111111111111</v>
      </c>
    </row>
    <row r="525" spans="1:7" ht="12.75" hidden="1" outlineLevel="1">
      <c r="A525" s="24">
        <v>41</v>
      </c>
      <c r="B525" s="10">
        <v>632003</v>
      </c>
      <c r="C525" s="46" t="s">
        <v>31</v>
      </c>
      <c r="D525" s="88"/>
      <c r="E525" s="88">
        <v>150</v>
      </c>
      <c r="F525" s="88">
        <v>0</v>
      </c>
      <c r="G525" s="202">
        <f t="shared" si="9"/>
        <v>0</v>
      </c>
    </row>
    <row r="526" spans="1:7" ht="12.75" collapsed="1">
      <c r="A526" s="24">
        <v>41</v>
      </c>
      <c r="B526" s="19">
        <v>633</v>
      </c>
      <c r="C526" s="45" t="s">
        <v>32</v>
      </c>
      <c r="D526" s="97">
        <f>SUM(D527:D532)</f>
        <v>7079</v>
      </c>
      <c r="E526" s="97">
        <f>SUM(E527:E532)</f>
        <v>3900</v>
      </c>
      <c r="F526" s="97">
        <f>SUM(F527:F532)</f>
        <v>2247</v>
      </c>
      <c r="G526" s="202">
        <f t="shared" si="9"/>
        <v>57.61538461538461</v>
      </c>
    </row>
    <row r="527" spans="1:7" ht="12.75">
      <c r="A527" s="12">
        <v>41</v>
      </c>
      <c r="B527" s="10">
        <v>633001</v>
      </c>
      <c r="C527" s="46" t="s">
        <v>40</v>
      </c>
      <c r="D527" s="88">
        <v>5000</v>
      </c>
      <c r="E527" s="88">
        <v>800</v>
      </c>
      <c r="F527" s="88">
        <v>0</v>
      </c>
      <c r="G527" s="202">
        <f t="shared" si="9"/>
        <v>0</v>
      </c>
    </row>
    <row r="528" spans="1:7" ht="12.75">
      <c r="A528" s="12">
        <v>41</v>
      </c>
      <c r="B528" s="10">
        <v>633003</v>
      </c>
      <c r="C528" s="46" t="s">
        <v>128</v>
      </c>
      <c r="D528" s="88"/>
      <c r="E528" s="88"/>
      <c r="F528" s="88"/>
      <c r="G528" s="202"/>
    </row>
    <row r="529" spans="1:7" ht="12.75">
      <c r="A529" s="12">
        <v>41</v>
      </c>
      <c r="B529" s="10">
        <v>633004</v>
      </c>
      <c r="C529" s="46" t="s">
        <v>83</v>
      </c>
      <c r="D529" s="88"/>
      <c r="E529" s="88">
        <v>1000</v>
      </c>
      <c r="F529" s="88">
        <v>0</v>
      </c>
      <c r="G529" s="202">
        <f t="shared" si="9"/>
        <v>0</v>
      </c>
    </row>
    <row r="530" spans="1:7" ht="12.75">
      <c r="A530" s="12">
        <v>41</v>
      </c>
      <c r="B530" s="10">
        <v>633006</v>
      </c>
      <c r="C530" s="46" t="s">
        <v>35</v>
      </c>
      <c r="D530" s="88">
        <v>579</v>
      </c>
      <c r="E530" s="88">
        <v>600</v>
      </c>
      <c r="F530" s="88">
        <v>1757</v>
      </c>
      <c r="G530" s="202">
        <f t="shared" si="9"/>
        <v>292.8333333333333</v>
      </c>
    </row>
    <row r="531" spans="1:7" ht="12.75">
      <c r="A531" s="12">
        <v>41</v>
      </c>
      <c r="B531" s="10">
        <v>633009</v>
      </c>
      <c r="C531" s="46" t="s">
        <v>195</v>
      </c>
      <c r="D531" s="88">
        <v>1500</v>
      </c>
      <c r="E531" s="88">
        <v>1500</v>
      </c>
      <c r="F531" s="88">
        <v>490</v>
      </c>
      <c r="G531" s="202">
        <f t="shared" si="9"/>
        <v>32.666666666666664</v>
      </c>
    </row>
    <row r="532" spans="1:7" ht="12.75">
      <c r="A532" s="12">
        <v>41</v>
      </c>
      <c r="B532" s="10">
        <v>633</v>
      </c>
      <c r="C532" s="46" t="s">
        <v>24</v>
      </c>
      <c r="D532" s="88"/>
      <c r="E532" s="88"/>
      <c r="F532" s="88"/>
      <c r="G532" s="202"/>
    </row>
    <row r="533" spans="1:7" ht="12.75">
      <c r="A533" s="24">
        <v>41</v>
      </c>
      <c r="B533" s="19">
        <v>635</v>
      </c>
      <c r="C533" s="45" t="s">
        <v>39</v>
      </c>
      <c r="D533" s="97">
        <f>SUM(D534:D537)</f>
        <v>5000</v>
      </c>
      <c r="E533" s="97">
        <f>SUM(E534:E537)</f>
        <v>9307</v>
      </c>
      <c r="F533" s="97">
        <f>SUM(F534:F537)</f>
        <v>1285</v>
      </c>
      <c r="G533" s="202">
        <f t="shared" si="9"/>
        <v>13.80681207693134</v>
      </c>
    </row>
    <row r="534" spans="1:7" ht="12.75" hidden="1" outlineLevel="1">
      <c r="A534" s="12">
        <v>41</v>
      </c>
      <c r="B534" s="10">
        <v>635001</v>
      </c>
      <c r="C534" s="46" t="s">
        <v>40</v>
      </c>
      <c r="D534" s="88">
        <v>5000</v>
      </c>
      <c r="E534" s="88">
        <v>4000</v>
      </c>
      <c r="F534" s="88">
        <v>0</v>
      </c>
      <c r="G534" s="202">
        <f t="shared" si="9"/>
        <v>0</v>
      </c>
    </row>
    <row r="535" spans="1:7" ht="12.75" hidden="1" outlineLevel="1">
      <c r="A535" s="12">
        <v>41</v>
      </c>
      <c r="B535" s="10">
        <v>635002</v>
      </c>
      <c r="C535" s="46" t="s">
        <v>41</v>
      </c>
      <c r="D535" s="88"/>
      <c r="E535" s="88"/>
      <c r="F535" s="88"/>
      <c r="G535" s="202" t="e">
        <f t="shared" si="9"/>
        <v>#DIV/0!</v>
      </c>
    </row>
    <row r="536" spans="1:7" ht="12.75" hidden="1" outlineLevel="1">
      <c r="A536" s="12">
        <v>72</v>
      </c>
      <c r="B536" s="10">
        <v>635004</v>
      </c>
      <c r="C536" s="46" t="s">
        <v>42</v>
      </c>
      <c r="D536" s="88"/>
      <c r="E536" s="88"/>
      <c r="F536" s="88">
        <v>1099</v>
      </c>
      <c r="G536" s="202" t="e">
        <f t="shared" si="9"/>
        <v>#DIV/0!</v>
      </c>
    </row>
    <row r="537" spans="1:7" ht="12.75" hidden="1" outlineLevel="1">
      <c r="A537" s="12">
        <v>41</v>
      </c>
      <c r="B537" s="10">
        <v>635006</v>
      </c>
      <c r="C537" s="46" t="s">
        <v>44</v>
      </c>
      <c r="D537" s="30"/>
      <c r="E537" s="88">
        <v>5307</v>
      </c>
      <c r="F537" s="88">
        <v>186</v>
      </c>
      <c r="G537" s="202">
        <f t="shared" si="9"/>
        <v>3.5048049745618997</v>
      </c>
    </row>
    <row r="538" spans="1:7" ht="12.75" collapsed="1">
      <c r="A538" s="12">
        <v>41</v>
      </c>
      <c r="B538" s="19">
        <v>637</v>
      </c>
      <c r="C538" s="45" t="s">
        <v>47</v>
      </c>
      <c r="D538" s="97">
        <f>SUM(D539:D544)</f>
        <v>2700</v>
      </c>
      <c r="E538" s="97">
        <f>SUM(E539:E544)</f>
        <v>8700</v>
      </c>
      <c r="F538" s="97">
        <f>SUM(F539:F544)</f>
        <v>2160</v>
      </c>
      <c r="G538" s="202">
        <f t="shared" si="9"/>
        <v>24.82758620689655</v>
      </c>
    </row>
    <row r="539" spans="1:7" ht="12.75" hidden="1" outlineLevel="1">
      <c r="A539" s="12">
        <v>41</v>
      </c>
      <c r="B539" s="10">
        <v>637004</v>
      </c>
      <c r="C539" s="46" t="s">
        <v>49</v>
      </c>
      <c r="D539" s="88">
        <v>1200</v>
      </c>
      <c r="E539" s="88">
        <v>4200</v>
      </c>
      <c r="F539" s="88">
        <v>323</v>
      </c>
      <c r="G539" s="202">
        <f t="shared" si="9"/>
        <v>7.690476190476191</v>
      </c>
    </row>
    <row r="540" spans="1:7" ht="12.75" hidden="1" outlineLevel="1">
      <c r="A540" s="12">
        <v>41</v>
      </c>
      <c r="B540" s="10">
        <v>637005</v>
      </c>
      <c r="C540" s="46" t="s">
        <v>50</v>
      </c>
      <c r="D540" s="88"/>
      <c r="E540" s="88"/>
      <c r="F540" s="88"/>
      <c r="G540" s="202" t="e">
        <f t="shared" si="9"/>
        <v>#DIV/0!</v>
      </c>
    </row>
    <row r="541" spans="1:7" ht="12.75" hidden="1" outlineLevel="1">
      <c r="A541" s="12">
        <v>41</v>
      </c>
      <c r="B541" s="10">
        <v>637014</v>
      </c>
      <c r="C541" s="46" t="s">
        <v>109</v>
      </c>
      <c r="D541" s="88">
        <v>1500</v>
      </c>
      <c r="E541" s="88">
        <v>2200</v>
      </c>
      <c r="F541" s="88">
        <v>1294</v>
      </c>
      <c r="G541" s="202">
        <f t="shared" si="9"/>
        <v>58.81818181818181</v>
      </c>
    </row>
    <row r="542" spans="1:7" ht="12.75" hidden="1" outlineLevel="1">
      <c r="A542" s="12">
        <v>41</v>
      </c>
      <c r="B542" s="49">
        <v>637012</v>
      </c>
      <c r="C542" s="56" t="s">
        <v>110</v>
      </c>
      <c r="D542" s="88"/>
      <c r="E542" s="88"/>
      <c r="F542" s="88"/>
      <c r="G542" s="202" t="e">
        <f t="shared" si="9"/>
        <v>#DIV/0!</v>
      </c>
    </row>
    <row r="543" spans="1:7" ht="12.75" hidden="1" outlineLevel="1">
      <c r="A543" s="12">
        <v>41</v>
      </c>
      <c r="B543" s="49">
        <v>637027</v>
      </c>
      <c r="C543" s="56" t="s">
        <v>111</v>
      </c>
      <c r="D543" s="88"/>
      <c r="E543" s="88"/>
      <c r="F543" s="88"/>
      <c r="G543" s="202" t="e">
        <f t="shared" si="9"/>
        <v>#DIV/0!</v>
      </c>
    </row>
    <row r="544" spans="1:8" ht="12.75" hidden="1" outlineLevel="1">
      <c r="A544" s="12">
        <v>41</v>
      </c>
      <c r="B544" s="49">
        <v>637016</v>
      </c>
      <c r="C544" s="56" t="s">
        <v>112</v>
      </c>
      <c r="D544" s="88"/>
      <c r="E544" s="88">
        <v>2300</v>
      </c>
      <c r="F544" s="88">
        <v>543</v>
      </c>
      <c r="G544" s="202">
        <f t="shared" si="9"/>
        <v>23.608695652173914</v>
      </c>
      <c r="H544">
        <v>129</v>
      </c>
    </row>
    <row r="545" spans="1:7" ht="12.75" collapsed="1">
      <c r="A545" s="12">
        <v>41</v>
      </c>
      <c r="B545" s="50">
        <v>642015</v>
      </c>
      <c r="C545" s="50" t="s">
        <v>113</v>
      </c>
      <c r="D545" s="97">
        <v>1500</v>
      </c>
      <c r="E545" s="97">
        <v>1500</v>
      </c>
      <c r="F545" s="97">
        <v>2164</v>
      </c>
      <c r="G545" s="202">
        <f t="shared" si="9"/>
        <v>144.26666666666668</v>
      </c>
    </row>
    <row r="546" spans="1:3" ht="12.75">
      <c r="A546" s="25"/>
      <c r="B546" s="83"/>
      <c r="C546" s="83"/>
    </row>
    <row r="547" spans="1:3" ht="12.75">
      <c r="A547" s="25"/>
      <c r="B547" s="83"/>
      <c r="C547" s="83"/>
    </row>
    <row r="548" spans="1:7" ht="12.75">
      <c r="A548" s="3" t="s">
        <v>0</v>
      </c>
      <c r="B548" s="15"/>
      <c r="C548" s="27" t="s">
        <v>79</v>
      </c>
      <c r="D548" s="5" t="s">
        <v>269</v>
      </c>
      <c r="E548" s="5" t="s">
        <v>273</v>
      </c>
      <c r="F548" s="5" t="s">
        <v>270</v>
      </c>
      <c r="G548" s="5" t="s">
        <v>271</v>
      </c>
    </row>
    <row r="549" spans="1:7" ht="12.75">
      <c r="A549" s="6"/>
      <c r="B549" s="16"/>
      <c r="C549" s="28"/>
      <c r="D549" s="8">
        <v>2016</v>
      </c>
      <c r="E549" s="8" t="s">
        <v>274</v>
      </c>
      <c r="F549" s="8" t="s">
        <v>288</v>
      </c>
      <c r="G549" s="8" t="s">
        <v>272</v>
      </c>
    </row>
    <row r="550" spans="1:7" ht="12.75">
      <c r="A550" s="6"/>
      <c r="B550" s="16" t="s">
        <v>259</v>
      </c>
      <c r="C550" s="7"/>
      <c r="D550" s="154">
        <f>D553+D557+D566+D594</f>
        <v>112568</v>
      </c>
      <c r="E550" s="154">
        <f>E553+E557+E566+E594</f>
        <v>112568</v>
      </c>
      <c r="F550" s="154">
        <f>F553+F557+F566+F594</f>
        <v>41504</v>
      </c>
      <c r="G550" s="211">
        <f>F550/E550*100</f>
        <v>36.87015848198422</v>
      </c>
    </row>
    <row r="551" spans="1:9" ht="12.75">
      <c r="A551" s="58">
        <v>41</v>
      </c>
      <c r="B551" s="38" t="s">
        <v>266</v>
      </c>
      <c r="C551" s="59" t="s">
        <v>130</v>
      </c>
      <c r="D551" s="107">
        <v>99568</v>
      </c>
      <c r="E551" s="107"/>
      <c r="F551" s="107"/>
      <c r="G551" s="212">
        <v>0</v>
      </c>
      <c r="H551" s="181"/>
      <c r="I551" s="47"/>
    </row>
    <row r="552" spans="1:9" ht="12.75">
      <c r="A552" s="58"/>
      <c r="B552" s="38">
        <v>630</v>
      </c>
      <c r="C552" s="59" t="s">
        <v>256</v>
      </c>
      <c r="D552" s="107">
        <v>13000</v>
      </c>
      <c r="E552" s="107"/>
      <c r="F552" s="107"/>
      <c r="G552" s="212">
        <v>0</v>
      </c>
      <c r="H552" s="181"/>
      <c r="I552" s="47"/>
    </row>
    <row r="553" spans="1:9" ht="12.75">
      <c r="A553" s="58">
        <v>41</v>
      </c>
      <c r="B553" s="19">
        <v>610</v>
      </c>
      <c r="C553" s="45" t="s">
        <v>105</v>
      </c>
      <c r="D553" s="93">
        <f>SUM(D554:D556)</f>
        <v>67080</v>
      </c>
      <c r="E553" s="93">
        <f>SUM(E554:E556)</f>
        <v>67080</v>
      </c>
      <c r="F553" s="93">
        <f>SUM(F554:F556)</f>
        <v>19855</v>
      </c>
      <c r="G553" s="212">
        <f aca="true" t="shared" si="10" ref="G553:G594">F553/E553*100</f>
        <v>29.598986285032797</v>
      </c>
      <c r="H553" s="146"/>
      <c r="I553" s="47"/>
    </row>
    <row r="554" spans="1:9" ht="12.75" hidden="1" outlineLevel="1">
      <c r="A554" s="58">
        <v>41</v>
      </c>
      <c r="B554" s="10">
        <v>611</v>
      </c>
      <c r="C554" s="46" t="s">
        <v>10</v>
      </c>
      <c r="D554" s="88">
        <v>67080</v>
      </c>
      <c r="E554" s="88">
        <v>67080</v>
      </c>
      <c r="F554" s="88">
        <v>18296</v>
      </c>
      <c r="G554" s="212">
        <f t="shared" si="10"/>
        <v>27.27489564698867</v>
      </c>
      <c r="I554" s="47"/>
    </row>
    <row r="555" spans="1:9" ht="12.75" hidden="1" outlineLevel="1">
      <c r="A555" s="58">
        <v>41</v>
      </c>
      <c r="B555" s="10">
        <v>612</v>
      </c>
      <c r="C555" s="46" t="s">
        <v>11</v>
      </c>
      <c r="D555" s="88"/>
      <c r="E555" s="88"/>
      <c r="F555" s="88">
        <v>787</v>
      </c>
      <c r="G555" s="212"/>
      <c r="I555" s="47"/>
    </row>
    <row r="556" spans="1:9" ht="12.75" hidden="1" outlineLevel="1">
      <c r="A556" s="58">
        <v>41</v>
      </c>
      <c r="B556" s="10">
        <v>614</v>
      </c>
      <c r="C556" s="46" t="s">
        <v>12</v>
      </c>
      <c r="D556" s="88"/>
      <c r="E556" s="88"/>
      <c r="F556" s="88">
        <v>772</v>
      </c>
      <c r="G556" s="212">
        <v>0</v>
      </c>
      <c r="I556" s="47"/>
    </row>
    <row r="557" spans="1:9" ht="12.75" collapsed="1">
      <c r="A557" s="58">
        <v>41</v>
      </c>
      <c r="B557" s="19">
        <v>620</v>
      </c>
      <c r="C557" s="45" t="s">
        <v>62</v>
      </c>
      <c r="D557" s="93">
        <f>SUM(D558:D565)</f>
        <v>23612</v>
      </c>
      <c r="E557" s="93">
        <f>SUM(E558:E565)</f>
        <v>23612</v>
      </c>
      <c r="F557" s="93">
        <f>SUM(F558:F565)</f>
        <v>7060</v>
      </c>
      <c r="G557" s="212">
        <f t="shared" si="10"/>
        <v>29.900050821616126</v>
      </c>
      <c r="I557" s="47"/>
    </row>
    <row r="558" spans="1:11" ht="12.75" hidden="1" outlineLevel="1">
      <c r="A558" s="58">
        <v>41</v>
      </c>
      <c r="B558" s="10" t="s">
        <v>15</v>
      </c>
      <c r="C558" s="46" t="s">
        <v>16</v>
      </c>
      <c r="D558" s="88">
        <v>6708</v>
      </c>
      <c r="E558" s="88">
        <v>5385</v>
      </c>
      <c r="F558" s="88">
        <v>2088</v>
      </c>
      <c r="G558" s="213">
        <f t="shared" si="10"/>
        <v>38.77437325905292</v>
      </c>
      <c r="H558" s="179"/>
      <c r="I558" s="47"/>
      <c r="J558" s="143"/>
      <c r="K558" s="146"/>
    </row>
    <row r="559" spans="1:11" ht="12.75" hidden="1" outlineLevel="1">
      <c r="A559" s="58">
        <v>41</v>
      </c>
      <c r="B559" s="10">
        <v>625001</v>
      </c>
      <c r="C559" s="46" t="s">
        <v>17</v>
      </c>
      <c r="D559" s="88">
        <v>939</v>
      </c>
      <c r="E559" s="88">
        <v>753</v>
      </c>
      <c r="F559" s="88">
        <v>292</v>
      </c>
      <c r="G559" s="213">
        <f t="shared" si="10"/>
        <v>38.778220451527226</v>
      </c>
      <c r="H559" s="179"/>
      <c r="I559" s="47"/>
      <c r="J559" s="143"/>
      <c r="K559" s="146"/>
    </row>
    <row r="560" spans="1:11" ht="12.75" hidden="1" outlineLevel="1">
      <c r="A560" s="58">
        <v>41</v>
      </c>
      <c r="B560" s="10">
        <v>625002</v>
      </c>
      <c r="C560" s="46" t="s">
        <v>18</v>
      </c>
      <c r="D560" s="88">
        <v>9391</v>
      </c>
      <c r="E560" s="88">
        <v>12199</v>
      </c>
      <c r="F560" s="88">
        <v>2631</v>
      </c>
      <c r="G560" s="213">
        <f t="shared" si="10"/>
        <v>21.56734158537585</v>
      </c>
      <c r="H560" s="179"/>
      <c r="I560" s="47"/>
      <c r="J560" s="143"/>
      <c r="K560" s="176"/>
    </row>
    <row r="561" spans="1:11" ht="12.75" hidden="1" outlineLevel="1">
      <c r="A561" s="58">
        <v>41</v>
      </c>
      <c r="B561" s="10">
        <v>625003</v>
      </c>
      <c r="C561" s="46" t="s">
        <v>19</v>
      </c>
      <c r="D561" s="88">
        <v>537</v>
      </c>
      <c r="E561" s="88">
        <v>430</v>
      </c>
      <c r="F561" s="88">
        <v>167</v>
      </c>
      <c r="G561" s="213">
        <f t="shared" si="10"/>
        <v>38.83720930232558</v>
      </c>
      <c r="H561" s="179"/>
      <c r="I561" s="47"/>
      <c r="J561" s="143"/>
      <c r="K561" s="146"/>
    </row>
    <row r="562" spans="1:11" ht="12.75" hidden="1" outlineLevel="1">
      <c r="A562" s="58">
        <v>41</v>
      </c>
      <c r="B562" s="10">
        <v>625004</v>
      </c>
      <c r="C562" s="46" t="s">
        <v>20</v>
      </c>
      <c r="D562" s="88">
        <v>2012</v>
      </c>
      <c r="E562" s="88">
        <v>1615</v>
      </c>
      <c r="F562" s="88">
        <v>627</v>
      </c>
      <c r="G562" s="213">
        <f t="shared" si="10"/>
        <v>38.82352941176471</v>
      </c>
      <c r="H562" s="179"/>
      <c r="I562" s="47"/>
      <c r="J562" s="143"/>
      <c r="K562" s="146"/>
    </row>
    <row r="563" spans="1:11" ht="12.75" hidden="1" outlineLevel="1">
      <c r="A563" s="58">
        <v>41</v>
      </c>
      <c r="B563" s="10">
        <v>625005</v>
      </c>
      <c r="C563" s="46" t="s">
        <v>21</v>
      </c>
      <c r="D563" s="88">
        <v>671</v>
      </c>
      <c r="E563" s="88">
        <v>539</v>
      </c>
      <c r="F563" s="88">
        <v>209</v>
      </c>
      <c r="G563" s="213">
        <f t="shared" si="10"/>
        <v>38.775510204081634</v>
      </c>
      <c r="H563" s="179"/>
      <c r="I563" s="47"/>
      <c r="J563" s="143"/>
      <c r="K563" s="146"/>
    </row>
    <row r="564" spans="1:11" ht="12.75" hidden="1" outlineLevel="1">
      <c r="A564" s="58">
        <v>41</v>
      </c>
      <c r="B564" s="10">
        <v>625007</v>
      </c>
      <c r="C564" s="46" t="s">
        <v>22</v>
      </c>
      <c r="D564" s="88">
        <v>3186</v>
      </c>
      <c r="E564" s="88">
        <v>2557</v>
      </c>
      <c r="F564" s="88">
        <v>993</v>
      </c>
      <c r="G564" s="213">
        <f t="shared" si="10"/>
        <v>38.83457176378569</v>
      </c>
      <c r="H564" s="179"/>
      <c r="I564" s="47"/>
      <c r="J564" s="143"/>
      <c r="K564" s="146"/>
    </row>
    <row r="565" spans="1:11" ht="12.75" hidden="1" outlineLevel="1">
      <c r="A565" s="58">
        <v>41</v>
      </c>
      <c r="B565" s="10">
        <v>625006</v>
      </c>
      <c r="C565" s="46" t="s">
        <v>23</v>
      </c>
      <c r="D565" s="88">
        <v>168</v>
      </c>
      <c r="E565" s="88">
        <v>134</v>
      </c>
      <c r="F565" s="88">
        <v>53</v>
      </c>
      <c r="G565" s="213">
        <f t="shared" si="10"/>
        <v>39.55223880597015</v>
      </c>
      <c r="H565" s="179"/>
      <c r="I565" s="47"/>
      <c r="K565" s="146"/>
    </row>
    <row r="566" spans="1:9" ht="12.75" collapsed="1">
      <c r="A566" s="58">
        <v>41</v>
      </c>
      <c r="B566" s="19">
        <v>630</v>
      </c>
      <c r="C566" s="45" t="s">
        <v>24</v>
      </c>
      <c r="D566" s="93">
        <f>D567+D569+D575+D582+D587</f>
        <v>21676</v>
      </c>
      <c r="E566" s="93">
        <f>E567+E569+E575+E582+E587</f>
        <v>21676</v>
      </c>
      <c r="F566" s="93">
        <f>F567+F569+F575+F582+F587</f>
        <v>14515</v>
      </c>
      <c r="G566" s="212">
        <f t="shared" si="10"/>
        <v>66.96346189333825</v>
      </c>
      <c r="H566" s="179"/>
      <c r="I566" s="47"/>
    </row>
    <row r="567" spans="1:7" ht="12.75">
      <c r="A567" s="58">
        <v>41</v>
      </c>
      <c r="B567" s="19">
        <v>631</v>
      </c>
      <c r="C567" s="45" t="s">
        <v>25</v>
      </c>
      <c r="D567" s="88">
        <f>SUM(D568)</f>
        <v>0</v>
      </c>
      <c r="E567" s="88"/>
      <c r="F567" s="88"/>
      <c r="G567" s="212">
        <v>0</v>
      </c>
    </row>
    <row r="568" spans="1:7" ht="12.75">
      <c r="A568" s="58">
        <v>41</v>
      </c>
      <c r="B568" s="10">
        <v>631001</v>
      </c>
      <c r="C568" s="46" t="s">
        <v>26</v>
      </c>
      <c r="D568" s="88">
        <v>0</v>
      </c>
      <c r="E568" s="88"/>
      <c r="F568" s="88"/>
      <c r="G568" s="212">
        <v>0</v>
      </c>
    </row>
    <row r="569" spans="1:7" ht="12.75">
      <c r="A569" s="58">
        <v>41</v>
      </c>
      <c r="B569" s="19">
        <v>632</v>
      </c>
      <c r="C569" s="45" t="s">
        <v>27</v>
      </c>
      <c r="D569" s="93">
        <f>SUM(D570:D574)</f>
        <v>10550</v>
      </c>
      <c r="E569" s="93">
        <f>SUM(E570:E574)</f>
        <v>11570</v>
      </c>
      <c r="F569" s="93">
        <f>SUM(F570:F574)</f>
        <v>7132</v>
      </c>
      <c r="G569" s="212">
        <f t="shared" si="10"/>
        <v>61.64217804667243</v>
      </c>
    </row>
    <row r="570" spans="1:7" ht="12.75" hidden="1" outlineLevel="1">
      <c r="A570" s="58">
        <v>41</v>
      </c>
      <c r="B570" s="10">
        <v>632001</v>
      </c>
      <c r="C570" s="46" t="s">
        <v>28</v>
      </c>
      <c r="D570" s="88">
        <v>6500</v>
      </c>
      <c r="E570" s="88">
        <v>8600</v>
      </c>
      <c r="F570" s="88">
        <v>5110</v>
      </c>
      <c r="G570" s="213">
        <f t="shared" si="10"/>
        <v>59.41860465116279</v>
      </c>
    </row>
    <row r="571" spans="1:7" ht="12.75" hidden="1" outlineLevel="1">
      <c r="A571" s="58">
        <v>41</v>
      </c>
      <c r="B571" s="10">
        <v>632001</v>
      </c>
      <c r="C571" s="46" t="s">
        <v>29</v>
      </c>
      <c r="D571" s="88">
        <v>2500</v>
      </c>
      <c r="E571" s="88"/>
      <c r="F571" s="88"/>
      <c r="G571" s="213">
        <v>0</v>
      </c>
    </row>
    <row r="572" spans="1:7" ht="12.75" hidden="1" outlineLevel="1">
      <c r="A572" s="58">
        <v>41</v>
      </c>
      <c r="B572" s="10">
        <v>632001</v>
      </c>
      <c r="C572" s="46" t="s">
        <v>81</v>
      </c>
      <c r="D572" s="88"/>
      <c r="E572" s="88"/>
      <c r="F572" s="88"/>
      <c r="G572" s="213">
        <v>0</v>
      </c>
    </row>
    <row r="573" spans="1:7" ht="12.75" hidden="1" outlineLevel="1">
      <c r="A573" s="58">
        <v>41</v>
      </c>
      <c r="B573" s="10">
        <v>632002</v>
      </c>
      <c r="C573" s="46" t="s">
        <v>30</v>
      </c>
      <c r="D573" s="88">
        <v>1300</v>
      </c>
      <c r="E573" s="88">
        <v>2700</v>
      </c>
      <c r="F573" s="88">
        <v>1922</v>
      </c>
      <c r="G573" s="213">
        <f t="shared" si="10"/>
        <v>71.18518518518519</v>
      </c>
    </row>
    <row r="574" spans="1:7" ht="12.75" hidden="1" outlineLevel="1">
      <c r="A574" s="58">
        <v>41</v>
      </c>
      <c r="B574" s="10">
        <v>632003</v>
      </c>
      <c r="C574" s="46" t="s">
        <v>31</v>
      </c>
      <c r="D574" s="88">
        <v>250</v>
      </c>
      <c r="E574" s="88">
        <v>270</v>
      </c>
      <c r="F574" s="88">
        <v>100</v>
      </c>
      <c r="G574" s="213">
        <f t="shared" si="10"/>
        <v>37.03703703703704</v>
      </c>
    </row>
    <row r="575" spans="1:7" ht="12.75" collapsed="1">
      <c r="A575" s="58">
        <v>41</v>
      </c>
      <c r="B575" s="19">
        <v>633</v>
      </c>
      <c r="C575" s="45" t="s">
        <v>32</v>
      </c>
      <c r="D575" s="93">
        <f>SUM(D576:D581)</f>
        <v>4526</v>
      </c>
      <c r="E575" s="93">
        <f>SUM(E576:E581)</f>
        <v>4900</v>
      </c>
      <c r="F575" s="93">
        <f>SUM(F576:F581)</f>
        <v>3740</v>
      </c>
      <c r="G575" s="212">
        <f t="shared" si="10"/>
        <v>76.32653061224491</v>
      </c>
    </row>
    <row r="576" spans="1:7" ht="12.75" hidden="1" outlineLevel="1">
      <c r="A576" s="40">
        <v>41</v>
      </c>
      <c r="B576" s="10">
        <v>633001</v>
      </c>
      <c r="C576" s="46" t="s">
        <v>205</v>
      </c>
      <c r="D576" s="88"/>
      <c r="E576" s="88"/>
      <c r="F576" s="88"/>
      <c r="G576" s="212">
        <v>0</v>
      </c>
    </row>
    <row r="577" spans="1:7" ht="12.75" hidden="1" outlineLevel="1">
      <c r="A577" s="40">
        <v>72</v>
      </c>
      <c r="B577" s="10">
        <v>630</v>
      </c>
      <c r="C577" s="46" t="s">
        <v>24</v>
      </c>
      <c r="D577" s="88"/>
      <c r="E577" s="88"/>
      <c r="F577" s="88">
        <v>1295</v>
      </c>
      <c r="G577" s="212">
        <v>0</v>
      </c>
    </row>
    <row r="578" spans="1:7" ht="12.75" hidden="1" outlineLevel="1">
      <c r="A578" s="40">
        <v>41</v>
      </c>
      <c r="B578" s="10">
        <v>633004</v>
      </c>
      <c r="C578" s="46" t="s">
        <v>194</v>
      </c>
      <c r="D578" s="88">
        <v>576</v>
      </c>
      <c r="E578" s="88"/>
      <c r="F578" s="88"/>
      <c r="G578" s="212">
        <v>0</v>
      </c>
    </row>
    <row r="579" spans="1:7" ht="12.75" hidden="1" outlineLevel="1">
      <c r="A579" s="40">
        <v>41</v>
      </c>
      <c r="B579" s="10">
        <v>633006</v>
      </c>
      <c r="C579" s="46" t="s">
        <v>35</v>
      </c>
      <c r="D579" s="88">
        <v>2500</v>
      </c>
      <c r="E579" s="88">
        <v>4050</v>
      </c>
      <c r="F579" s="88">
        <v>2345</v>
      </c>
      <c r="G579" s="213">
        <f t="shared" si="10"/>
        <v>57.90123456790124</v>
      </c>
    </row>
    <row r="580" spans="1:7" ht="12.75" hidden="1" outlineLevel="1">
      <c r="A580" s="40">
        <v>41</v>
      </c>
      <c r="B580" s="10">
        <v>630</v>
      </c>
      <c r="C580" s="46" t="s">
        <v>24</v>
      </c>
      <c r="D580" s="88">
        <v>0</v>
      </c>
      <c r="E580" s="88"/>
      <c r="F580" s="88"/>
      <c r="G580" s="212">
        <v>0</v>
      </c>
    </row>
    <row r="581" spans="1:7" ht="12.75" hidden="1" outlineLevel="1">
      <c r="A581" s="40">
        <v>41</v>
      </c>
      <c r="B581" s="10">
        <v>633010</v>
      </c>
      <c r="C581" s="46" t="s">
        <v>129</v>
      </c>
      <c r="D581" s="88">
        <v>1450</v>
      </c>
      <c r="E581" s="88">
        <v>850</v>
      </c>
      <c r="F581" s="88">
        <v>100</v>
      </c>
      <c r="G581" s="213">
        <f t="shared" si="10"/>
        <v>11.76470588235294</v>
      </c>
    </row>
    <row r="582" spans="1:7" ht="12.75" collapsed="1">
      <c r="A582" s="58">
        <v>41</v>
      </c>
      <c r="B582" s="19">
        <v>635</v>
      </c>
      <c r="C582" s="45" t="s">
        <v>39</v>
      </c>
      <c r="D582" s="93">
        <f>SUM(D583:D586)</f>
        <v>2700</v>
      </c>
      <c r="E582" s="93">
        <f>SUM(E583:E586)</f>
        <v>1706</v>
      </c>
      <c r="F582" s="93">
        <f>SUM(F583:F586)</f>
        <v>1770</v>
      </c>
      <c r="G582" s="212">
        <f t="shared" si="10"/>
        <v>103.75146541617819</v>
      </c>
    </row>
    <row r="583" spans="1:7" ht="12.75" hidden="1" outlineLevel="1">
      <c r="A583" s="40">
        <v>41</v>
      </c>
      <c r="B583" s="10">
        <v>635001</v>
      </c>
      <c r="C583" s="46" t="s">
        <v>40</v>
      </c>
      <c r="D583" s="88"/>
      <c r="E583" s="88"/>
      <c r="F583" s="88"/>
      <c r="G583" s="212">
        <v>0</v>
      </c>
    </row>
    <row r="584" spans="1:7" ht="12.75" hidden="1" outlineLevel="1">
      <c r="A584" s="40">
        <v>41</v>
      </c>
      <c r="B584" s="10">
        <v>635002</v>
      </c>
      <c r="C584" s="46" t="s">
        <v>41</v>
      </c>
      <c r="D584" s="88">
        <v>300</v>
      </c>
      <c r="E584" s="88"/>
      <c r="F584" s="88">
        <v>143</v>
      </c>
      <c r="G584" s="212">
        <v>0</v>
      </c>
    </row>
    <row r="585" spans="1:7" ht="12.75" hidden="1" outlineLevel="1">
      <c r="A585" s="40">
        <v>41</v>
      </c>
      <c r="B585" s="10">
        <v>635004</v>
      </c>
      <c r="C585" s="46" t="s">
        <v>42</v>
      </c>
      <c r="D585" s="88">
        <v>1900</v>
      </c>
      <c r="E585" s="88">
        <v>1206</v>
      </c>
      <c r="F585" s="88">
        <v>1591</v>
      </c>
      <c r="G585" s="213">
        <f t="shared" si="10"/>
        <v>131.92371475953567</v>
      </c>
    </row>
    <row r="586" spans="1:7" ht="12.75" hidden="1" outlineLevel="1">
      <c r="A586" s="40">
        <v>41</v>
      </c>
      <c r="B586" s="10">
        <v>635006</v>
      </c>
      <c r="C586" s="10" t="s">
        <v>44</v>
      </c>
      <c r="D586" s="88">
        <v>500</v>
      </c>
      <c r="E586" s="88">
        <v>500</v>
      </c>
      <c r="F586" s="88">
        <v>36</v>
      </c>
      <c r="G586" s="213">
        <f t="shared" si="10"/>
        <v>7.199999999999999</v>
      </c>
    </row>
    <row r="587" spans="1:7" ht="12.75" collapsed="1">
      <c r="A587" s="12">
        <v>41</v>
      </c>
      <c r="B587" s="29">
        <v>637</v>
      </c>
      <c r="C587" s="60" t="s">
        <v>47</v>
      </c>
      <c r="D587" s="107">
        <f>SUM(D588:D593)</f>
        <v>3900</v>
      </c>
      <c r="E587" s="107">
        <f>SUM(E588:E593)</f>
        <v>3500</v>
      </c>
      <c r="F587" s="107">
        <f>SUM(F588:F593)</f>
        <v>1873</v>
      </c>
      <c r="G587" s="212">
        <f t="shared" si="10"/>
        <v>53.51428571428571</v>
      </c>
    </row>
    <row r="588" spans="1:7" ht="12.75" hidden="1" outlineLevel="1">
      <c r="A588" s="12">
        <v>41</v>
      </c>
      <c r="B588" s="10">
        <v>637004</v>
      </c>
      <c r="C588" s="46" t="s">
        <v>49</v>
      </c>
      <c r="D588" s="88">
        <v>1300</v>
      </c>
      <c r="E588" s="88">
        <v>1300</v>
      </c>
      <c r="F588" s="88">
        <v>197</v>
      </c>
      <c r="G588" s="213">
        <f t="shared" si="10"/>
        <v>15.153846153846153</v>
      </c>
    </row>
    <row r="589" spans="1:7" ht="12.75" hidden="1" outlineLevel="1">
      <c r="A589" s="12">
        <v>41</v>
      </c>
      <c r="B589" s="10">
        <v>637005</v>
      </c>
      <c r="C589" s="46" t="s">
        <v>50</v>
      </c>
      <c r="D589" s="88"/>
      <c r="E589" s="88"/>
      <c r="F589" s="88"/>
      <c r="G589" s="213">
        <v>0</v>
      </c>
    </row>
    <row r="590" spans="1:7" ht="12.75" hidden="1" outlineLevel="1">
      <c r="A590" s="12">
        <v>41</v>
      </c>
      <c r="B590" s="10">
        <v>637014</v>
      </c>
      <c r="C590" s="46" t="s">
        <v>109</v>
      </c>
      <c r="D590" s="88">
        <v>1900</v>
      </c>
      <c r="E590" s="88">
        <v>1500</v>
      </c>
      <c r="F590" s="88">
        <v>1431</v>
      </c>
      <c r="G590" s="213">
        <f t="shared" si="10"/>
        <v>95.39999999999999</v>
      </c>
    </row>
    <row r="591" spans="1:7" ht="12.75" hidden="1" outlineLevel="1">
      <c r="A591" s="12">
        <v>41</v>
      </c>
      <c r="B591" s="49">
        <v>637012</v>
      </c>
      <c r="C591" s="56" t="s">
        <v>110</v>
      </c>
      <c r="D591" s="88"/>
      <c r="E591" s="88"/>
      <c r="F591" s="88"/>
      <c r="G591" s="212">
        <v>0</v>
      </c>
    </row>
    <row r="592" spans="1:7" ht="12.75" hidden="1" outlineLevel="1">
      <c r="A592" s="12">
        <v>41</v>
      </c>
      <c r="B592" s="49">
        <v>637027</v>
      </c>
      <c r="C592" s="56" t="s">
        <v>111</v>
      </c>
      <c r="D592" s="88"/>
      <c r="E592" s="88"/>
      <c r="F592" s="88"/>
      <c r="G592" s="212">
        <v>0</v>
      </c>
    </row>
    <row r="593" spans="1:7" ht="12.75" hidden="1" outlineLevel="1">
      <c r="A593" s="12">
        <v>41</v>
      </c>
      <c r="B593" s="49">
        <v>637016</v>
      </c>
      <c r="C593" s="56" t="s">
        <v>112</v>
      </c>
      <c r="D593" s="88">
        <v>700</v>
      </c>
      <c r="E593" s="88">
        <v>700</v>
      </c>
      <c r="F593" s="88">
        <v>245</v>
      </c>
      <c r="G593" s="213">
        <f t="shared" si="10"/>
        <v>35</v>
      </c>
    </row>
    <row r="594" spans="1:7" ht="13.5" collapsed="1" thickBot="1">
      <c r="A594" s="85">
        <v>41</v>
      </c>
      <c r="B594" s="86">
        <v>642015</v>
      </c>
      <c r="C594" s="87" t="s">
        <v>206</v>
      </c>
      <c r="D594" s="97">
        <v>200</v>
      </c>
      <c r="E594" s="97">
        <v>200</v>
      </c>
      <c r="F594" s="97">
        <v>74</v>
      </c>
      <c r="G594" s="212">
        <f t="shared" si="10"/>
        <v>37</v>
      </c>
    </row>
    <row r="595" spans="1:7" ht="12.75">
      <c r="A595" s="84"/>
      <c r="B595" s="83"/>
      <c r="C595" s="83"/>
      <c r="D595" s="134"/>
      <c r="E595" s="134"/>
      <c r="F595" s="134"/>
      <c r="G595" s="47"/>
    </row>
    <row r="596" spans="1:7" ht="12.75">
      <c r="A596" s="84"/>
      <c r="B596" s="83"/>
      <c r="C596" s="83"/>
      <c r="D596" s="134"/>
      <c r="E596" s="134"/>
      <c r="F596" s="134"/>
      <c r="G596" s="47"/>
    </row>
    <row r="597" spans="1:3" ht="12.75">
      <c r="A597" s="25"/>
      <c r="B597" s="83"/>
      <c r="C597" s="83"/>
    </row>
    <row r="598" spans="1:7" ht="12.75">
      <c r="A598" s="3" t="s">
        <v>0</v>
      </c>
      <c r="B598" s="15"/>
      <c r="C598" s="27" t="s">
        <v>79</v>
      </c>
      <c r="D598" s="5" t="s">
        <v>269</v>
      </c>
      <c r="E598" s="5" t="s">
        <v>273</v>
      </c>
      <c r="F598" s="5" t="s">
        <v>270</v>
      </c>
      <c r="G598" s="5" t="s">
        <v>271</v>
      </c>
    </row>
    <row r="599" spans="1:7" ht="12.75">
      <c r="A599" s="6"/>
      <c r="B599" s="16"/>
      <c r="C599" s="28"/>
      <c r="D599" s="8">
        <v>2016</v>
      </c>
      <c r="E599" s="8" t="s">
        <v>274</v>
      </c>
      <c r="F599" s="8" t="s">
        <v>288</v>
      </c>
      <c r="G599" s="8" t="s">
        <v>272</v>
      </c>
    </row>
    <row r="600" spans="1:7" ht="12.75">
      <c r="A600" s="58">
        <v>41</v>
      </c>
      <c r="B600" s="38" t="s">
        <v>267</v>
      </c>
      <c r="C600" s="59" t="s">
        <v>130</v>
      </c>
      <c r="D600" s="107"/>
      <c r="E600" s="107"/>
      <c r="F600" s="107"/>
      <c r="G600" s="107"/>
    </row>
    <row r="601" spans="1:7" ht="12.75">
      <c r="A601" s="58">
        <v>41</v>
      </c>
      <c r="B601" s="19">
        <v>610</v>
      </c>
      <c r="C601" s="45" t="s">
        <v>105</v>
      </c>
      <c r="D601" s="93"/>
      <c r="E601" s="93"/>
      <c r="F601" s="93"/>
      <c r="G601" s="93"/>
    </row>
    <row r="602" spans="1:7" ht="12.75" hidden="1" outlineLevel="1">
      <c r="A602" s="58">
        <v>41</v>
      </c>
      <c r="B602" s="10">
        <v>611</v>
      </c>
      <c r="C602" s="46" t="s">
        <v>10</v>
      </c>
      <c r="D602" s="88"/>
      <c r="E602" s="88"/>
      <c r="F602" s="88"/>
      <c r="G602" s="88"/>
    </row>
    <row r="603" spans="1:7" ht="12.75" hidden="1" outlineLevel="1">
      <c r="A603" s="58">
        <v>41</v>
      </c>
      <c r="B603" s="10">
        <v>612</v>
      </c>
      <c r="C603" s="46" t="s">
        <v>11</v>
      </c>
      <c r="D603" s="88"/>
      <c r="E603" s="88"/>
      <c r="F603" s="88"/>
      <c r="G603" s="30"/>
    </row>
    <row r="604" spans="1:7" ht="12.75" hidden="1" outlineLevel="1">
      <c r="A604" s="58">
        <v>41</v>
      </c>
      <c r="B604" s="10">
        <v>614</v>
      </c>
      <c r="C604" s="46" t="s">
        <v>12</v>
      </c>
      <c r="D604" s="88"/>
      <c r="E604" s="88"/>
      <c r="F604" s="88"/>
      <c r="G604" s="30"/>
    </row>
    <row r="605" spans="1:7" ht="12.75" collapsed="1">
      <c r="A605" s="58">
        <v>41</v>
      </c>
      <c r="B605" s="19">
        <v>620</v>
      </c>
      <c r="C605" s="45" t="s">
        <v>62</v>
      </c>
      <c r="D605" s="93"/>
      <c r="E605" s="93"/>
      <c r="F605" s="93"/>
      <c r="G605" s="93"/>
    </row>
    <row r="606" spans="1:7" ht="12.75" hidden="1" outlineLevel="1">
      <c r="A606" s="58">
        <v>41</v>
      </c>
      <c r="B606" s="10" t="s">
        <v>15</v>
      </c>
      <c r="C606" s="46" t="s">
        <v>16</v>
      </c>
      <c r="D606" s="88"/>
      <c r="E606" s="88"/>
      <c r="F606" s="88"/>
      <c r="G606" s="88"/>
    </row>
    <row r="607" spans="1:7" ht="12.75" hidden="1" outlineLevel="1">
      <c r="A607" s="58">
        <v>41</v>
      </c>
      <c r="B607" s="10">
        <v>625001</v>
      </c>
      <c r="C607" s="46" t="s">
        <v>17</v>
      </c>
      <c r="D607" s="88"/>
      <c r="E607" s="88"/>
      <c r="F607" s="88"/>
      <c r="G607" s="88"/>
    </row>
    <row r="608" spans="1:7" ht="12.75" hidden="1" outlineLevel="1">
      <c r="A608" s="58">
        <v>41</v>
      </c>
      <c r="B608" s="10">
        <v>625002</v>
      </c>
      <c r="C608" s="46" t="s">
        <v>18</v>
      </c>
      <c r="D608" s="88"/>
      <c r="E608" s="88"/>
      <c r="F608" s="88"/>
      <c r="G608" s="88"/>
    </row>
    <row r="609" spans="1:7" ht="12.75" hidden="1" outlineLevel="1">
      <c r="A609" s="58">
        <v>41</v>
      </c>
      <c r="B609" s="10">
        <v>625003</v>
      </c>
      <c r="C609" s="46" t="s">
        <v>19</v>
      </c>
      <c r="D609" s="88"/>
      <c r="E609" s="88"/>
      <c r="F609" s="88"/>
      <c r="G609" s="88"/>
    </row>
    <row r="610" spans="1:7" ht="12.75" hidden="1" outlineLevel="1">
      <c r="A610" s="58">
        <v>41</v>
      </c>
      <c r="B610" s="10">
        <v>625004</v>
      </c>
      <c r="C610" s="46" t="s">
        <v>20</v>
      </c>
      <c r="D610" s="88"/>
      <c r="E610" s="88"/>
      <c r="F610" s="88"/>
      <c r="G610" s="88"/>
    </row>
    <row r="611" spans="1:7" ht="12.75" hidden="1" outlineLevel="1">
      <c r="A611" s="58">
        <v>41</v>
      </c>
      <c r="B611" s="10">
        <v>625005</v>
      </c>
      <c r="C611" s="46" t="s">
        <v>21</v>
      </c>
      <c r="D611" s="88"/>
      <c r="E611" s="88"/>
      <c r="F611" s="88"/>
      <c r="G611" s="88"/>
    </row>
    <row r="612" spans="1:7" ht="12.75" hidden="1" outlineLevel="1">
      <c r="A612" s="58">
        <v>41</v>
      </c>
      <c r="B612" s="10">
        <v>625007</v>
      </c>
      <c r="C612" s="46" t="s">
        <v>22</v>
      </c>
      <c r="D612" s="88"/>
      <c r="E612" s="88"/>
      <c r="F612" s="88"/>
      <c r="G612" s="88"/>
    </row>
    <row r="613" spans="1:7" ht="12.75" hidden="1" outlineLevel="1">
      <c r="A613" s="58">
        <v>41</v>
      </c>
      <c r="B613" s="10">
        <v>625006</v>
      </c>
      <c r="C613" s="46" t="s">
        <v>23</v>
      </c>
      <c r="D613" s="88"/>
      <c r="E613" s="88"/>
      <c r="F613" s="88"/>
      <c r="G613" s="88"/>
    </row>
    <row r="614" spans="1:7" ht="12.75" collapsed="1">
      <c r="A614" s="58">
        <v>41</v>
      </c>
      <c r="B614" s="19">
        <v>630</v>
      </c>
      <c r="C614" s="45" t="s">
        <v>24</v>
      </c>
      <c r="D614" s="93"/>
      <c r="E614" s="93"/>
      <c r="F614" s="93"/>
      <c r="G614" s="93"/>
    </row>
    <row r="615" spans="1:7" ht="12.75">
      <c r="A615" s="58">
        <v>41</v>
      </c>
      <c r="B615" s="19">
        <v>631</v>
      </c>
      <c r="C615" s="45" t="s">
        <v>25</v>
      </c>
      <c r="D615" s="88"/>
      <c r="E615" s="88"/>
      <c r="F615" s="88"/>
      <c r="G615" s="30"/>
    </row>
    <row r="616" spans="1:7" ht="12.75">
      <c r="A616" s="58">
        <v>41</v>
      </c>
      <c r="B616" s="10">
        <v>631001</v>
      </c>
      <c r="C616" s="46" t="s">
        <v>26</v>
      </c>
      <c r="D616" s="88"/>
      <c r="E616" s="88"/>
      <c r="F616" s="88"/>
      <c r="G616" s="30"/>
    </row>
    <row r="617" spans="1:7" ht="12.75">
      <c r="A617" s="58">
        <v>41</v>
      </c>
      <c r="B617" s="19">
        <v>632</v>
      </c>
      <c r="C617" s="45" t="s">
        <v>27</v>
      </c>
      <c r="D617" s="93"/>
      <c r="E617" s="93"/>
      <c r="F617" s="93"/>
      <c r="G617" s="93"/>
    </row>
    <row r="618" spans="1:7" ht="12.75" hidden="1" outlineLevel="1">
      <c r="A618" s="58">
        <v>41</v>
      </c>
      <c r="B618" s="10">
        <v>632001</v>
      </c>
      <c r="C618" s="46" t="s">
        <v>28</v>
      </c>
      <c r="D618" s="88"/>
      <c r="E618" s="88"/>
      <c r="F618" s="88"/>
      <c r="G618" s="88"/>
    </row>
    <row r="619" spans="1:7" ht="12.75" hidden="1" outlineLevel="1">
      <c r="A619" s="58">
        <v>41</v>
      </c>
      <c r="B619" s="10">
        <v>632001</v>
      </c>
      <c r="C619" s="46" t="s">
        <v>29</v>
      </c>
      <c r="D619" s="88"/>
      <c r="E619" s="88"/>
      <c r="F619" s="88"/>
      <c r="G619" s="88"/>
    </row>
    <row r="620" spans="1:7" ht="12.75" hidden="1" outlineLevel="1">
      <c r="A620" s="58">
        <v>41</v>
      </c>
      <c r="B620" s="10">
        <v>632001</v>
      </c>
      <c r="C620" s="46" t="s">
        <v>81</v>
      </c>
      <c r="D620" s="88"/>
      <c r="E620" s="88"/>
      <c r="F620" s="88"/>
      <c r="G620" s="88"/>
    </row>
    <row r="621" spans="1:7" ht="12.75" hidden="1" outlineLevel="1">
      <c r="A621" s="58">
        <v>41</v>
      </c>
      <c r="B621" s="10">
        <v>632002</v>
      </c>
      <c r="C621" s="46" t="s">
        <v>30</v>
      </c>
      <c r="D621" s="88"/>
      <c r="E621" s="88"/>
      <c r="F621" s="88"/>
      <c r="G621" s="88"/>
    </row>
    <row r="622" spans="1:7" ht="12.75" hidden="1" outlineLevel="1">
      <c r="A622" s="58">
        <v>41</v>
      </c>
      <c r="B622" s="10">
        <v>632003</v>
      </c>
      <c r="C622" s="46" t="s">
        <v>31</v>
      </c>
      <c r="D622" s="88"/>
      <c r="E622" s="88"/>
      <c r="F622" s="88"/>
      <c r="G622" s="88"/>
    </row>
    <row r="623" spans="1:7" ht="12.75" collapsed="1">
      <c r="A623" s="58">
        <v>41</v>
      </c>
      <c r="B623" s="19">
        <v>633</v>
      </c>
      <c r="C623" s="45" t="s">
        <v>32</v>
      </c>
      <c r="D623" s="116"/>
      <c r="E623" s="116"/>
      <c r="F623" s="116"/>
      <c r="G623" s="116"/>
    </row>
    <row r="624" spans="1:7" ht="12.75" hidden="1" outlineLevel="1">
      <c r="A624" s="40">
        <v>41</v>
      </c>
      <c r="B624" s="10">
        <v>633001</v>
      </c>
      <c r="C624" s="46" t="s">
        <v>205</v>
      </c>
      <c r="D624" s="88"/>
      <c r="E624" s="88"/>
      <c r="F624" s="88"/>
      <c r="G624" s="88"/>
    </row>
    <row r="625" spans="1:7" ht="12.75" hidden="1" outlineLevel="1">
      <c r="A625" s="40">
        <v>72</v>
      </c>
      <c r="B625" s="10">
        <v>630</v>
      </c>
      <c r="C625" s="46" t="s">
        <v>24</v>
      </c>
      <c r="D625" s="88"/>
      <c r="E625" s="88"/>
      <c r="F625" s="88"/>
      <c r="G625" s="88"/>
    </row>
    <row r="626" spans="1:7" ht="12.75" hidden="1" outlineLevel="1">
      <c r="A626" s="40">
        <v>41</v>
      </c>
      <c r="B626" s="10">
        <v>633004</v>
      </c>
      <c r="C626" s="46" t="s">
        <v>194</v>
      </c>
      <c r="D626" s="88"/>
      <c r="E626" s="88"/>
      <c r="F626" s="88"/>
      <c r="G626" s="88"/>
    </row>
    <row r="627" spans="1:7" ht="12.75" hidden="1" outlineLevel="1">
      <c r="A627" s="40">
        <v>41</v>
      </c>
      <c r="B627" s="10">
        <v>633006</v>
      </c>
      <c r="C627" s="46" t="s">
        <v>35</v>
      </c>
      <c r="D627" s="88"/>
      <c r="E627" s="88"/>
      <c r="F627" s="88"/>
      <c r="G627" s="88"/>
    </row>
    <row r="628" spans="1:7" ht="12.75" hidden="1" outlineLevel="1">
      <c r="A628" s="40">
        <v>41</v>
      </c>
      <c r="B628" s="10">
        <v>630</v>
      </c>
      <c r="C628" s="46" t="s">
        <v>24</v>
      </c>
      <c r="D628" s="88"/>
      <c r="E628" s="88"/>
      <c r="F628" s="88"/>
      <c r="G628" s="88"/>
    </row>
    <row r="629" spans="1:7" ht="12.75" hidden="1" outlineLevel="1">
      <c r="A629" s="40">
        <v>41</v>
      </c>
      <c r="B629" s="10">
        <v>633010</v>
      </c>
      <c r="C629" s="46" t="s">
        <v>129</v>
      </c>
      <c r="D629" s="88"/>
      <c r="E629" s="88"/>
      <c r="F629" s="88"/>
      <c r="G629" s="88"/>
    </row>
    <row r="630" spans="1:7" ht="12.75" collapsed="1">
      <c r="A630" s="58">
        <v>41</v>
      </c>
      <c r="B630" s="19">
        <v>635</v>
      </c>
      <c r="C630" s="45" t="s">
        <v>39</v>
      </c>
      <c r="D630" s="93"/>
      <c r="E630" s="93"/>
      <c r="F630" s="93"/>
      <c r="G630" s="93"/>
    </row>
    <row r="631" spans="1:7" ht="12.75" hidden="1" outlineLevel="1">
      <c r="A631" s="40">
        <v>41</v>
      </c>
      <c r="B631" s="10">
        <v>635001</v>
      </c>
      <c r="C631" s="46" t="s">
        <v>40</v>
      </c>
      <c r="D631" s="88"/>
      <c r="E631" s="88"/>
      <c r="F631" s="88"/>
      <c r="G631" s="88"/>
    </row>
    <row r="632" spans="1:7" ht="12.75" hidden="1" outlineLevel="1">
      <c r="A632" s="40">
        <v>41</v>
      </c>
      <c r="B632" s="10">
        <v>635002</v>
      </c>
      <c r="C632" s="46" t="s">
        <v>41</v>
      </c>
      <c r="D632" s="88"/>
      <c r="E632" s="88"/>
      <c r="F632" s="88"/>
      <c r="G632" s="88"/>
    </row>
    <row r="633" spans="1:7" ht="12.75" hidden="1" outlineLevel="1">
      <c r="A633" s="40">
        <v>41</v>
      </c>
      <c r="B633" s="10">
        <v>635004</v>
      </c>
      <c r="C633" s="46" t="s">
        <v>42</v>
      </c>
      <c r="D633" s="88"/>
      <c r="E633" s="88"/>
      <c r="F633" s="88"/>
      <c r="G633" s="88"/>
    </row>
    <row r="634" spans="1:7" ht="12.75" hidden="1" outlineLevel="1">
      <c r="A634" s="40">
        <v>41</v>
      </c>
      <c r="B634" s="10">
        <v>635006</v>
      </c>
      <c r="C634" s="10" t="s">
        <v>44</v>
      </c>
      <c r="D634" s="88"/>
      <c r="E634" s="88"/>
      <c r="F634" s="88"/>
      <c r="G634" s="88"/>
    </row>
    <row r="635" spans="1:7" ht="12.75" collapsed="1">
      <c r="A635" s="12">
        <v>41</v>
      </c>
      <c r="B635" s="29">
        <v>637</v>
      </c>
      <c r="C635" s="60" t="s">
        <v>47</v>
      </c>
      <c r="D635" s="107"/>
      <c r="E635" s="107"/>
      <c r="F635" s="107"/>
      <c r="G635" s="107"/>
    </row>
    <row r="636" spans="1:7" ht="12.75" hidden="1" outlineLevel="1">
      <c r="A636" s="12">
        <v>41</v>
      </c>
      <c r="B636" s="10">
        <v>637004</v>
      </c>
      <c r="C636" s="46" t="s">
        <v>49</v>
      </c>
      <c r="D636" s="88"/>
      <c r="E636" s="88"/>
      <c r="F636" s="88"/>
      <c r="G636" s="88"/>
    </row>
    <row r="637" spans="1:7" ht="12.75" hidden="1" outlineLevel="1">
      <c r="A637" s="12">
        <v>41</v>
      </c>
      <c r="B637" s="10">
        <v>637005</v>
      </c>
      <c r="C637" s="46" t="s">
        <v>50</v>
      </c>
      <c r="D637" s="88"/>
      <c r="E637" s="88"/>
      <c r="F637" s="88"/>
      <c r="G637" s="88"/>
    </row>
    <row r="638" spans="1:7" ht="12.75" hidden="1" outlineLevel="1">
      <c r="A638" s="12">
        <v>41</v>
      </c>
      <c r="B638" s="10">
        <v>637014</v>
      </c>
      <c r="C638" s="46" t="s">
        <v>109</v>
      </c>
      <c r="D638" s="88"/>
      <c r="E638" s="88"/>
      <c r="F638" s="88"/>
      <c r="G638" s="88"/>
    </row>
    <row r="639" spans="1:7" ht="12.75" hidden="1" outlineLevel="1">
      <c r="A639" s="12">
        <v>41</v>
      </c>
      <c r="B639" s="49">
        <v>637012</v>
      </c>
      <c r="C639" s="56" t="s">
        <v>110</v>
      </c>
      <c r="D639" s="88"/>
      <c r="E639" s="88"/>
      <c r="F639" s="88"/>
      <c r="G639" s="88"/>
    </row>
    <row r="640" spans="1:7" ht="12.75" hidden="1" outlineLevel="1">
      <c r="A640" s="12">
        <v>41</v>
      </c>
      <c r="B640" s="49">
        <v>637027</v>
      </c>
      <c r="C640" s="56" t="s">
        <v>111</v>
      </c>
      <c r="D640" s="88"/>
      <c r="E640" s="88"/>
      <c r="F640" s="88"/>
      <c r="G640" s="88"/>
    </row>
    <row r="641" spans="1:7" ht="12.75" hidden="1" outlineLevel="1">
      <c r="A641" s="12">
        <v>41</v>
      </c>
      <c r="B641" s="49">
        <v>637016</v>
      </c>
      <c r="C641" s="56" t="s">
        <v>112</v>
      </c>
      <c r="D641" s="88"/>
      <c r="E641" s="88"/>
      <c r="F641" s="88"/>
      <c r="G641" s="88"/>
    </row>
    <row r="642" spans="1:7" ht="13.5" collapsed="1" thickBot="1">
      <c r="A642" s="85">
        <v>41</v>
      </c>
      <c r="B642" s="86">
        <v>642015</v>
      </c>
      <c r="C642" s="87" t="s">
        <v>206</v>
      </c>
      <c r="D642" s="97"/>
      <c r="E642" s="97"/>
      <c r="F642" s="97"/>
      <c r="G642" s="88"/>
    </row>
    <row r="643" spans="1:7" ht="12.75">
      <c r="A643" s="13"/>
      <c r="B643" s="31"/>
      <c r="C643" s="14" t="s">
        <v>132</v>
      </c>
      <c r="D643" s="99"/>
      <c r="E643" s="99"/>
      <c r="F643" s="99"/>
      <c r="G643" s="99"/>
    </row>
    <row r="644" spans="1:5" ht="12.75">
      <c r="A644" s="128"/>
      <c r="B644" s="127"/>
      <c r="C644" s="129"/>
      <c r="D644" s="128"/>
      <c r="E644" s="128"/>
    </row>
    <row r="645" spans="3:7" ht="12.75">
      <c r="C645" s="14" t="s">
        <v>71</v>
      </c>
      <c r="D645" s="99"/>
      <c r="E645" s="99"/>
      <c r="F645" s="99"/>
      <c r="G645" s="99"/>
    </row>
    <row r="646" spans="3:7" ht="12.75">
      <c r="C646" s="10" t="s">
        <v>133</v>
      </c>
      <c r="D646" s="91">
        <f>D501</f>
        <v>237579</v>
      </c>
      <c r="E646" s="91">
        <f>E501</f>
        <v>237578</v>
      </c>
      <c r="F646" s="91">
        <f>F501</f>
        <v>83396</v>
      </c>
      <c r="G646" s="214">
        <f>G501</f>
        <v>35.102576837922705</v>
      </c>
    </row>
    <row r="647" spans="3:8" ht="12.75">
      <c r="C647" s="10" t="s">
        <v>246</v>
      </c>
      <c r="D647" s="91">
        <f>D550</f>
        <v>112568</v>
      </c>
      <c r="E647" s="91">
        <f>E550</f>
        <v>112568</v>
      </c>
      <c r="F647" s="91">
        <f>F550</f>
        <v>41504</v>
      </c>
      <c r="G647" s="214">
        <f>G550</f>
        <v>36.87015848198422</v>
      </c>
      <c r="H647" s="171"/>
    </row>
    <row r="648" spans="3:8" ht="12.75">
      <c r="C648" s="10" t="s">
        <v>134</v>
      </c>
      <c r="D648" s="91">
        <f>D600</f>
        <v>0</v>
      </c>
      <c r="E648" s="91"/>
      <c r="F648" s="91">
        <f>F600</f>
        <v>0</v>
      </c>
      <c r="G648" s="91">
        <f>G600</f>
        <v>0</v>
      </c>
      <c r="H648" s="171"/>
    </row>
    <row r="649" spans="3:8" ht="12.75">
      <c r="C649" s="10" t="s">
        <v>67</v>
      </c>
      <c r="D649" s="145"/>
      <c r="E649" s="145"/>
      <c r="F649" s="145"/>
      <c r="G649" s="145"/>
      <c r="H649" s="171"/>
    </row>
    <row r="650" spans="3:7" ht="12.75">
      <c r="C650" s="14" t="s">
        <v>74</v>
      </c>
      <c r="D650" s="92">
        <f>SUM(D646:D649)</f>
        <v>350147</v>
      </c>
      <c r="E650" s="92">
        <f>SUM(E646:E649)</f>
        <v>350146</v>
      </c>
      <c r="F650" s="92">
        <f>SUM(F646:F649)</f>
        <v>124900</v>
      </c>
      <c r="G650" s="215">
        <f>SUM(G646:G649)</f>
        <v>71.97273531990692</v>
      </c>
    </row>
    <row r="651" ht="12.75">
      <c r="C651" s="42"/>
    </row>
    <row r="652" spans="2:3" ht="13.5" customHeight="1">
      <c r="B652" t="s">
        <v>135</v>
      </c>
      <c r="C652" s="42"/>
    </row>
    <row r="653" spans="2:3" ht="12.75">
      <c r="B653" s="61"/>
      <c r="C653" s="61"/>
    </row>
    <row r="654" spans="2:7" ht="12.75">
      <c r="B654" s="15" t="s">
        <v>1</v>
      </c>
      <c r="C654" s="4"/>
      <c r="D654" s="5" t="s">
        <v>269</v>
      </c>
      <c r="E654" s="5" t="s">
        <v>273</v>
      </c>
      <c r="F654" s="5" t="s">
        <v>270</v>
      </c>
      <c r="G654" s="5" t="s">
        <v>271</v>
      </c>
    </row>
    <row r="655" spans="2:7" ht="12.75">
      <c r="B655" s="16"/>
      <c r="C655" s="7"/>
      <c r="D655" s="8">
        <v>2016</v>
      </c>
      <c r="E655" s="8" t="s">
        <v>274</v>
      </c>
      <c r="F655" s="8" t="s">
        <v>284</v>
      </c>
      <c r="G655" s="8" t="s">
        <v>272</v>
      </c>
    </row>
    <row r="656" spans="2:7" ht="12.75">
      <c r="B656" s="34" t="s">
        <v>136</v>
      </c>
      <c r="C656" s="34" t="s">
        <v>137</v>
      </c>
      <c r="D656" s="114">
        <f>D10</f>
        <v>14000</v>
      </c>
      <c r="E656" s="114">
        <f>E10</f>
        <v>14000</v>
      </c>
      <c r="F656" s="114">
        <f>F10</f>
        <v>10356</v>
      </c>
      <c r="G656" s="216">
        <f>G10</f>
        <v>73.97142857142858</v>
      </c>
    </row>
    <row r="657" spans="2:7" ht="12.75">
      <c r="B657" s="34" t="s">
        <v>136</v>
      </c>
      <c r="C657" s="34" t="s">
        <v>138</v>
      </c>
      <c r="D657" s="100">
        <f>D133</f>
        <v>23000</v>
      </c>
      <c r="E657" s="100">
        <f>E133</f>
        <v>23000</v>
      </c>
      <c r="F657" s="100">
        <f>F133</f>
        <v>16106</v>
      </c>
      <c r="G657" s="217">
        <f>G133</f>
        <v>70.02608695652174</v>
      </c>
    </row>
    <row r="658" spans="2:7" ht="12.75">
      <c r="B658" s="34" t="s">
        <v>136</v>
      </c>
      <c r="C658" s="34" t="s">
        <v>139</v>
      </c>
      <c r="D658" s="100">
        <f>D247</f>
        <v>25000</v>
      </c>
      <c r="E658" s="100">
        <f>E247</f>
        <v>25000</v>
      </c>
      <c r="F658" s="100">
        <f>F247</f>
        <v>15228</v>
      </c>
      <c r="G658" s="217">
        <f>G247</f>
        <v>60.912</v>
      </c>
    </row>
    <row r="659" spans="2:7" ht="12.75">
      <c r="B659" s="34" t="s">
        <v>136</v>
      </c>
      <c r="C659" s="34" t="s">
        <v>140</v>
      </c>
      <c r="D659" s="100">
        <f>D358</f>
        <v>6700</v>
      </c>
      <c r="E659" s="100">
        <f>E358</f>
        <v>6700</v>
      </c>
      <c r="F659" s="100">
        <f>F358</f>
        <v>4433</v>
      </c>
      <c r="G659" s="217">
        <f>G358</f>
        <v>66.16417910447761</v>
      </c>
    </row>
    <row r="660" spans="2:7" ht="12.75">
      <c r="B660" s="10" t="s">
        <v>141</v>
      </c>
      <c r="C660" s="10" t="s">
        <v>114</v>
      </c>
      <c r="D660" s="89">
        <f>D422</f>
        <v>30000</v>
      </c>
      <c r="E660" s="89">
        <f>E422</f>
        <v>30000</v>
      </c>
      <c r="F660" s="89">
        <f>F422</f>
        <v>23138</v>
      </c>
      <c r="G660" s="218">
        <f>G422</f>
        <v>77.12666666666667</v>
      </c>
    </row>
    <row r="661" spans="2:7" ht="12.75">
      <c r="B661" s="10">
        <v>9111</v>
      </c>
      <c r="C661" s="19" t="s">
        <v>142</v>
      </c>
      <c r="D661" s="100">
        <v>83000</v>
      </c>
      <c r="E661" s="100">
        <v>83000</v>
      </c>
      <c r="F661" s="100">
        <f>F497</f>
        <v>45542</v>
      </c>
      <c r="G661" s="217">
        <f>G497</f>
        <v>54.86987951807228</v>
      </c>
    </row>
    <row r="662" spans="2:7" ht="12.75">
      <c r="B662" s="10"/>
      <c r="C662" s="10" t="s">
        <v>143</v>
      </c>
      <c r="D662" s="90">
        <v>0</v>
      </c>
      <c r="E662" s="90"/>
      <c r="F662" s="30"/>
      <c r="G662" s="217"/>
    </row>
    <row r="663" spans="2:7" ht="12.75">
      <c r="B663" s="14"/>
      <c r="C663" s="14" t="s">
        <v>144</v>
      </c>
      <c r="D663" s="156">
        <f>SUM(D656:D662)</f>
        <v>181700</v>
      </c>
      <c r="E663" s="156">
        <f>SUM(E656:E662)</f>
        <v>181700</v>
      </c>
      <c r="F663" s="156">
        <f>SUM(F656:F662)</f>
        <v>114803</v>
      </c>
      <c r="G663" s="221">
        <f>F663/E663*100</f>
        <v>63.18271876719868</v>
      </c>
    </row>
    <row r="664" spans="2:6" ht="12.75">
      <c r="B664" s="21"/>
      <c r="C664" s="21"/>
      <c r="F664" s="146"/>
    </row>
    <row r="665" spans="2:7" ht="12.75">
      <c r="B665" s="15" t="s">
        <v>145</v>
      </c>
      <c r="C665" s="4"/>
      <c r="D665" s="5" t="s">
        <v>269</v>
      </c>
      <c r="E665" s="5" t="s">
        <v>273</v>
      </c>
      <c r="F665" s="5" t="s">
        <v>270</v>
      </c>
      <c r="G665" s="5" t="s">
        <v>271</v>
      </c>
    </row>
    <row r="666" spans="2:7" ht="12.75">
      <c r="B666" s="16"/>
      <c r="C666" s="7"/>
      <c r="D666" s="8">
        <v>2016</v>
      </c>
      <c r="E666" s="8" t="s">
        <v>274</v>
      </c>
      <c r="F666" s="8" t="s">
        <v>284</v>
      </c>
      <c r="G666" s="8" t="s">
        <v>272</v>
      </c>
    </row>
    <row r="667" spans="2:7" ht="12.75">
      <c r="B667" s="34" t="s">
        <v>136</v>
      </c>
      <c r="C667" s="34" t="s">
        <v>137</v>
      </c>
      <c r="D667" s="89">
        <f>D14</f>
        <v>197600</v>
      </c>
      <c r="E667" s="89">
        <f>E14</f>
        <v>200202</v>
      </c>
      <c r="F667" s="89">
        <f>F14</f>
        <v>79072</v>
      </c>
      <c r="G667" s="218">
        <f>G14</f>
        <v>39.49610892998072</v>
      </c>
    </row>
    <row r="668" spans="2:7" ht="12.75">
      <c r="B668" s="34" t="s">
        <v>136</v>
      </c>
      <c r="C668" s="34" t="s">
        <v>138</v>
      </c>
      <c r="D668" s="89">
        <f>D137</f>
        <v>290750</v>
      </c>
      <c r="E668" s="89">
        <f>E137</f>
        <v>321140</v>
      </c>
      <c r="F668" s="89">
        <f>F137</f>
        <v>112541</v>
      </c>
      <c r="G668" s="218">
        <f>G137</f>
        <v>35.044217475244444</v>
      </c>
    </row>
    <row r="669" spans="2:7" ht="12.75">
      <c r="B669" s="34" t="s">
        <v>136</v>
      </c>
      <c r="C669" s="34" t="s">
        <v>139</v>
      </c>
      <c r="D669" s="89">
        <f>D251</f>
        <v>256295</v>
      </c>
      <c r="E669" s="89">
        <f>E251</f>
        <v>259158</v>
      </c>
      <c r="F669" s="89">
        <f>F251</f>
        <v>109302</v>
      </c>
      <c r="G669" s="218">
        <f>G251</f>
        <v>42.17581552566388</v>
      </c>
    </row>
    <row r="670" spans="2:7" ht="12.75">
      <c r="B670" s="34" t="s">
        <v>136</v>
      </c>
      <c r="C670" s="34" t="s">
        <v>140</v>
      </c>
      <c r="D670" s="89">
        <f>D362</f>
        <v>89156</v>
      </c>
      <c r="E670" s="89">
        <f>E362</f>
        <v>90378</v>
      </c>
      <c r="F670" s="89">
        <f>F362</f>
        <v>37251</v>
      </c>
      <c r="G670" s="218">
        <f>G362</f>
        <v>41.21688906592313</v>
      </c>
    </row>
    <row r="671" spans="2:7" ht="12.75">
      <c r="B671" s="62" t="s">
        <v>141</v>
      </c>
      <c r="C671" s="62" t="s">
        <v>114</v>
      </c>
      <c r="D671" s="103">
        <f>D426</f>
        <v>355270</v>
      </c>
      <c r="E671" s="103">
        <f>E426</f>
        <v>355270</v>
      </c>
      <c r="F671" s="103">
        <f>F426</f>
        <v>141685</v>
      </c>
      <c r="G671" s="219">
        <f>G426</f>
        <v>39.88093562642497</v>
      </c>
    </row>
    <row r="672" spans="2:7" ht="12.75">
      <c r="B672" s="34" t="s">
        <v>207</v>
      </c>
      <c r="C672" s="34" t="s">
        <v>146</v>
      </c>
      <c r="D672" s="89">
        <f>D501</f>
        <v>237579</v>
      </c>
      <c r="E672" s="89">
        <f>E501</f>
        <v>237578</v>
      </c>
      <c r="F672" s="89">
        <f>F501</f>
        <v>83396</v>
      </c>
      <c r="G672" s="218">
        <f>G501</f>
        <v>35.102576837922705</v>
      </c>
    </row>
    <row r="673" spans="2:7" ht="12.75">
      <c r="B673" s="34" t="s">
        <v>147</v>
      </c>
      <c r="C673" s="34" t="s">
        <v>148</v>
      </c>
      <c r="D673" s="89">
        <f>D647+D648</f>
        <v>112568</v>
      </c>
      <c r="E673" s="89">
        <f>E647+E648</f>
        <v>112568</v>
      </c>
      <c r="F673" s="89">
        <f>F647+F648</f>
        <v>41504</v>
      </c>
      <c r="G673" s="218">
        <f>G647+G648</f>
        <v>36.87015848198422</v>
      </c>
    </row>
    <row r="674" spans="2:14" ht="12.75">
      <c r="B674" s="13"/>
      <c r="C674" s="14" t="s">
        <v>149</v>
      </c>
      <c r="D674" s="104">
        <f>SUM(D667:D673)</f>
        <v>1539218</v>
      </c>
      <c r="E674" s="104">
        <f>SUM(E667:E673)</f>
        <v>1576294</v>
      </c>
      <c r="F674" s="104">
        <f>SUM(F667:F673)</f>
        <v>604751</v>
      </c>
      <c r="G674" s="220">
        <f>F674/E674*100</f>
        <v>38.36536838939944</v>
      </c>
      <c r="J674" s="80"/>
      <c r="L674" s="146"/>
      <c r="M674" s="146"/>
      <c r="N674" s="146"/>
    </row>
    <row r="675" spans="2:10" ht="12.75">
      <c r="B675" s="41"/>
      <c r="C675" s="42"/>
      <c r="J675" s="80"/>
    </row>
    <row r="676" spans="1:7" ht="12.75">
      <c r="A676" s="63"/>
      <c r="B676" s="15" t="s">
        <v>150</v>
      </c>
      <c r="C676" s="27"/>
      <c r="D676" s="5" t="s">
        <v>2</v>
      </c>
      <c r="E676" s="5" t="s">
        <v>273</v>
      </c>
      <c r="F676" s="5" t="s">
        <v>270</v>
      </c>
      <c r="G676" s="5" t="s">
        <v>271</v>
      </c>
    </row>
    <row r="677" spans="1:7" ht="12.75">
      <c r="A677" s="63"/>
      <c r="B677" s="16"/>
      <c r="C677" s="28"/>
      <c r="D677" s="8">
        <v>2015</v>
      </c>
      <c r="E677" s="8" t="s">
        <v>274</v>
      </c>
      <c r="F677" s="8" t="s">
        <v>284</v>
      </c>
      <c r="G677" s="8" t="s">
        <v>272</v>
      </c>
    </row>
    <row r="678" spans="1:7" ht="12.75">
      <c r="A678" s="64"/>
      <c r="B678" s="34" t="s">
        <v>141</v>
      </c>
      <c r="C678" s="34" t="s">
        <v>151</v>
      </c>
      <c r="D678" s="30"/>
      <c r="E678" s="30"/>
      <c r="F678" s="30"/>
      <c r="G678" s="30"/>
    </row>
    <row r="679" spans="1:7" ht="12.75">
      <c r="A679" s="64"/>
      <c r="B679" s="65" t="s">
        <v>147</v>
      </c>
      <c r="C679" s="65" t="s">
        <v>193</v>
      </c>
      <c r="D679" s="30"/>
      <c r="E679" s="30"/>
      <c r="F679" s="30"/>
      <c r="G679" s="30"/>
    </row>
    <row r="680" spans="1:7" ht="12.75">
      <c r="A680" s="64"/>
      <c r="B680" s="65" t="s">
        <v>147</v>
      </c>
      <c r="C680" s="65" t="s">
        <v>152</v>
      </c>
      <c r="D680" s="30"/>
      <c r="E680" s="30"/>
      <c r="F680" s="30"/>
      <c r="G680" s="30"/>
    </row>
    <row r="681" spans="1:7" ht="12.75">
      <c r="A681" s="64"/>
      <c r="B681" s="65" t="s">
        <v>147</v>
      </c>
      <c r="C681" s="65" t="s">
        <v>153</v>
      </c>
      <c r="D681" s="30"/>
      <c r="E681" s="30"/>
      <c r="F681" s="30"/>
      <c r="G681" s="30"/>
    </row>
    <row r="682" spans="1:7" ht="12.75">
      <c r="A682" s="64"/>
      <c r="B682" s="65" t="s">
        <v>147</v>
      </c>
      <c r="C682" s="65" t="s">
        <v>154</v>
      </c>
      <c r="D682" s="30"/>
      <c r="E682" s="30"/>
      <c r="F682" s="30"/>
      <c r="G682" s="30"/>
    </row>
    <row r="683" spans="1:7" ht="12.75">
      <c r="A683" s="41"/>
      <c r="B683" s="14"/>
      <c r="C683" s="14" t="s">
        <v>155</v>
      </c>
      <c r="D683" s="99"/>
      <c r="E683" s="99"/>
      <c r="F683" s="99"/>
      <c r="G683" s="141"/>
    </row>
    <row r="684" spans="1:7" ht="12.75">
      <c r="A684" s="63"/>
      <c r="B684" s="66"/>
      <c r="C684" s="67" t="s">
        <v>156</v>
      </c>
      <c r="D684" s="106">
        <f>D674+D683</f>
        <v>1539218</v>
      </c>
      <c r="E684" s="106">
        <f>E674+E683</f>
        <v>1576294</v>
      </c>
      <c r="F684" s="106">
        <f>F674+F683</f>
        <v>604751</v>
      </c>
      <c r="G684" s="222">
        <f>G674+G683</f>
        <v>38.36536838939944</v>
      </c>
    </row>
    <row r="685" spans="1:3" ht="16.5" customHeight="1">
      <c r="A685" s="47"/>
      <c r="B685" s="41"/>
      <c r="C685" s="42"/>
    </row>
    <row r="686" spans="1:3" ht="12.75">
      <c r="A686" s="47"/>
      <c r="B686" s="41"/>
      <c r="C686" s="42"/>
    </row>
    <row r="687" spans="1:3" ht="12.75">
      <c r="A687" s="68" t="s">
        <v>157</v>
      </c>
      <c r="B687" s="69"/>
      <c r="C687" s="42"/>
    </row>
    <row r="688" spans="1:7" ht="12.75">
      <c r="A688" s="68"/>
      <c r="B688" s="69"/>
      <c r="C688" s="42"/>
      <c r="D688" s="79" t="s">
        <v>192</v>
      </c>
      <c r="E688" s="79"/>
      <c r="F688" s="79" t="s">
        <v>192</v>
      </c>
      <c r="G688" s="79" t="s">
        <v>192</v>
      </c>
    </row>
    <row r="689" spans="1:7" ht="12.75">
      <c r="A689" s="70" t="s">
        <v>158</v>
      </c>
      <c r="B689" s="15" t="s">
        <v>145</v>
      </c>
      <c r="C689" s="4"/>
      <c r="D689" s="5" t="s">
        <v>269</v>
      </c>
      <c r="E689" s="5" t="s">
        <v>273</v>
      </c>
      <c r="F689" s="5" t="s">
        <v>270</v>
      </c>
      <c r="G689" s="5" t="s">
        <v>271</v>
      </c>
    </row>
    <row r="690" spans="1:8" ht="12.75">
      <c r="A690" s="71"/>
      <c r="B690" s="16"/>
      <c r="C690" s="7"/>
      <c r="D690" s="8">
        <v>2016</v>
      </c>
      <c r="E690" s="8" t="s">
        <v>274</v>
      </c>
      <c r="F690" s="8" t="s">
        <v>284</v>
      </c>
      <c r="G690" s="8" t="s">
        <v>272</v>
      </c>
      <c r="H690" s="177"/>
    </row>
    <row r="691" spans="1:7" ht="12.75">
      <c r="A691" s="30"/>
      <c r="B691" s="72" t="s">
        <v>278</v>
      </c>
      <c r="C691" s="38" t="s">
        <v>160</v>
      </c>
      <c r="D691" s="137">
        <f>D692+D696+D705+D757+D751</f>
        <v>626045</v>
      </c>
      <c r="E691" s="137">
        <f>E692+E696+E705+E757+E751</f>
        <v>730804</v>
      </c>
      <c r="F691" s="137">
        <f>F692+F696+F705+F757+F751</f>
        <v>256878</v>
      </c>
      <c r="G691" s="202">
        <f>F691/E691*100</f>
        <v>35.15005391322434</v>
      </c>
    </row>
    <row r="692" spans="1:7" ht="12.75">
      <c r="A692" s="24">
        <v>111</v>
      </c>
      <c r="B692" s="19">
        <v>610</v>
      </c>
      <c r="C692" s="19" t="s">
        <v>161</v>
      </c>
      <c r="D692" s="93">
        <f>SUM(D693:D695)</f>
        <v>355760</v>
      </c>
      <c r="E692" s="93">
        <f>SUM(E693:E695)</f>
        <v>538542</v>
      </c>
      <c r="F692" s="93">
        <f>SUM(F693:F695)</f>
        <v>158153</v>
      </c>
      <c r="G692" s="202">
        <f aca="true" t="shared" si="11" ref="G692:G755">F692/E692*100</f>
        <v>29.366883177170955</v>
      </c>
    </row>
    <row r="693" spans="1:8" ht="12.75" hidden="1" outlineLevel="1">
      <c r="A693" s="12">
        <v>111</v>
      </c>
      <c r="B693" s="10">
        <v>611</v>
      </c>
      <c r="C693" s="46" t="s">
        <v>10</v>
      </c>
      <c r="D693" s="88">
        <v>355760</v>
      </c>
      <c r="E693" s="88">
        <v>530942</v>
      </c>
      <c r="F693" s="88">
        <v>134762</v>
      </c>
      <c r="G693" s="204">
        <f t="shared" si="11"/>
        <v>25.381680108185073</v>
      </c>
      <c r="H693" s="146"/>
    </row>
    <row r="694" spans="1:8" ht="12.75" hidden="1" outlineLevel="1">
      <c r="A694" s="12">
        <v>111</v>
      </c>
      <c r="B694" s="10">
        <v>612</v>
      </c>
      <c r="C694" s="46" t="s">
        <v>11</v>
      </c>
      <c r="D694" s="88"/>
      <c r="E694" s="88"/>
      <c r="F694" s="88">
        <v>15540</v>
      </c>
      <c r="G694" s="204">
        <v>0</v>
      </c>
      <c r="H694" s="146"/>
    </row>
    <row r="695" spans="1:8" ht="12.75" hidden="1" outlineLevel="1">
      <c r="A695" s="12">
        <v>111</v>
      </c>
      <c r="B695" s="10">
        <v>614</v>
      </c>
      <c r="C695" s="46" t="s">
        <v>12</v>
      </c>
      <c r="D695" s="88"/>
      <c r="E695" s="88">
        <v>7600</v>
      </c>
      <c r="F695" s="88">
        <v>7851</v>
      </c>
      <c r="G695" s="204">
        <f t="shared" si="11"/>
        <v>103.30263157894737</v>
      </c>
      <c r="H695" s="146"/>
    </row>
    <row r="696" spans="1:7" ht="12.75" collapsed="1">
      <c r="A696" s="24">
        <v>111</v>
      </c>
      <c r="B696" s="19">
        <v>620</v>
      </c>
      <c r="C696" s="45" t="s">
        <v>62</v>
      </c>
      <c r="D696" s="93">
        <f>SUM(D697:D704)</f>
        <v>125225</v>
      </c>
      <c r="E696" s="93">
        <f>SUM(E697:E704)</f>
        <v>119259</v>
      </c>
      <c r="F696" s="93">
        <f>SUM(F697:F704)</f>
        <v>55952</v>
      </c>
      <c r="G696" s="202">
        <f t="shared" si="11"/>
        <v>46.91637528404565</v>
      </c>
    </row>
    <row r="697" spans="1:7" ht="12.75" hidden="1" outlineLevel="1">
      <c r="A697" s="12">
        <v>111</v>
      </c>
      <c r="B697" s="10" t="s">
        <v>15</v>
      </c>
      <c r="C697" s="46" t="s">
        <v>16</v>
      </c>
      <c r="D697" s="88">
        <v>35576</v>
      </c>
      <c r="E697" s="88">
        <v>33881</v>
      </c>
      <c r="F697" s="88">
        <v>15744</v>
      </c>
      <c r="G697" s="204">
        <f t="shared" si="11"/>
        <v>46.46852218057319</v>
      </c>
    </row>
    <row r="698" spans="1:8" ht="12.75" hidden="1" outlineLevel="1">
      <c r="A698" s="12">
        <v>111</v>
      </c>
      <c r="B698" s="10">
        <v>625001</v>
      </c>
      <c r="C698" s="46" t="s">
        <v>17</v>
      </c>
      <c r="D698" s="88">
        <v>4980</v>
      </c>
      <c r="E698" s="88">
        <v>4743</v>
      </c>
      <c r="F698" s="88">
        <v>2256</v>
      </c>
      <c r="G698" s="204">
        <f t="shared" si="11"/>
        <v>47.56483238456673</v>
      </c>
      <c r="H698" s="158"/>
    </row>
    <row r="699" spans="1:8" ht="12.75" hidden="1" outlineLevel="1">
      <c r="A699" s="12">
        <v>111</v>
      </c>
      <c r="B699" s="10">
        <v>625002</v>
      </c>
      <c r="C699" s="46" t="s">
        <v>18</v>
      </c>
      <c r="D699" s="88">
        <v>49806</v>
      </c>
      <c r="E699" s="88">
        <v>47433</v>
      </c>
      <c r="F699" s="88">
        <v>22729</v>
      </c>
      <c r="G699" s="204">
        <f t="shared" si="11"/>
        <v>47.91811607952269</v>
      </c>
      <c r="H699" s="158"/>
    </row>
    <row r="700" spans="1:8" ht="12.75" hidden="1" outlineLevel="1">
      <c r="A700" s="12">
        <v>111</v>
      </c>
      <c r="B700" s="10">
        <v>625003</v>
      </c>
      <c r="C700" s="46" t="s">
        <v>19</v>
      </c>
      <c r="D700" s="88">
        <v>2846</v>
      </c>
      <c r="E700" s="88">
        <v>2710</v>
      </c>
      <c r="F700" s="88">
        <v>1299</v>
      </c>
      <c r="G700" s="204">
        <f t="shared" si="11"/>
        <v>47.93357933579336</v>
      </c>
      <c r="H700" s="146"/>
    </row>
    <row r="701" spans="1:7" ht="12.75" hidden="1" outlineLevel="1">
      <c r="A701" s="12">
        <v>111</v>
      </c>
      <c r="B701" s="10">
        <v>625004</v>
      </c>
      <c r="C701" s="46" t="s">
        <v>20</v>
      </c>
      <c r="D701" s="88">
        <v>10673</v>
      </c>
      <c r="E701" s="88">
        <v>10164</v>
      </c>
      <c r="F701" s="88">
        <v>4356</v>
      </c>
      <c r="G701" s="204">
        <f t="shared" si="11"/>
        <v>42.857142857142854</v>
      </c>
    </row>
    <row r="702" spans="1:7" ht="12.75" hidden="1" outlineLevel="1">
      <c r="A702" s="12">
        <v>111</v>
      </c>
      <c r="B702" s="10">
        <v>625005</v>
      </c>
      <c r="C702" s="46" t="s">
        <v>21</v>
      </c>
      <c r="D702" s="88">
        <v>3557</v>
      </c>
      <c r="E702" s="88">
        <v>3388</v>
      </c>
      <c r="F702" s="88">
        <v>1452</v>
      </c>
      <c r="G702" s="204">
        <f t="shared" si="11"/>
        <v>42.857142857142854</v>
      </c>
    </row>
    <row r="703" spans="1:12" ht="12.75" hidden="1" outlineLevel="1">
      <c r="A703" s="12">
        <v>111</v>
      </c>
      <c r="B703" s="10">
        <v>625007</v>
      </c>
      <c r="C703" s="46" t="s">
        <v>22</v>
      </c>
      <c r="D703" s="88">
        <v>16898</v>
      </c>
      <c r="E703" s="88">
        <v>16093</v>
      </c>
      <c r="F703" s="88">
        <v>7711</v>
      </c>
      <c r="G703" s="204">
        <f t="shared" si="11"/>
        <v>47.91524265208476</v>
      </c>
      <c r="J703" s="146"/>
      <c r="L703" s="146">
        <f>E691+E771</f>
        <v>1402462</v>
      </c>
    </row>
    <row r="704" spans="1:7" ht="12.75" hidden="1" outlineLevel="1">
      <c r="A704" s="12">
        <v>111</v>
      </c>
      <c r="B704" s="10">
        <v>625006</v>
      </c>
      <c r="C704" s="46" t="s">
        <v>162</v>
      </c>
      <c r="D704" s="88">
        <v>889</v>
      </c>
      <c r="E704" s="88">
        <v>847</v>
      </c>
      <c r="F704" s="88">
        <v>405</v>
      </c>
      <c r="G704" s="204">
        <f t="shared" si="11"/>
        <v>47.81582054309327</v>
      </c>
    </row>
    <row r="705" spans="1:10" ht="12.75" collapsed="1">
      <c r="A705" s="24">
        <v>111</v>
      </c>
      <c r="B705" s="19">
        <v>630</v>
      </c>
      <c r="C705" s="45" t="s">
        <v>24</v>
      </c>
      <c r="D705" s="97">
        <f>D706+D708+D714+D727+D729+D735+D737</f>
        <v>124560</v>
      </c>
      <c r="E705" s="97">
        <f>E706+E708+E714+E727+E729+E735+E737</f>
        <v>69415</v>
      </c>
      <c r="F705" s="97">
        <f>F706+F708+F714+F727+F729+F735+F737</f>
        <v>39202</v>
      </c>
      <c r="G705" s="223">
        <f t="shared" si="11"/>
        <v>56.47482532593819</v>
      </c>
      <c r="J705" s="146"/>
    </row>
    <row r="706" spans="1:7" ht="12.75">
      <c r="A706" s="24">
        <v>111</v>
      </c>
      <c r="B706" s="19">
        <v>631</v>
      </c>
      <c r="C706" s="45" t="s">
        <v>25</v>
      </c>
      <c r="D706" s="97"/>
      <c r="E706" s="97">
        <f>SUM(E707)</f>
        <v>0</v>
      </c>
      <c r="F706" s="97">
        <f>SUM(F707)</f>
        <v>620</v>
      </c>
      <c r="G706" s="202">
        <v>0</v>
      </c>
    </row>
    <row r="707" spans="1:9" ht="12.75">
      <c r="A707" s="12">
        <v>111</v>
      </c>
      <c r="B707" s="10">
        <v>631001</v>
      </c>
      <c r="C707" s="46" t="s">
        <v>26</v>
      </c>
      <c r="D707" s="88"/>
      <c r="E707" s="88">
        <v>0</v>
      </c>
      <c r="F707" s="88">
        <v>620</v>
      </c>
      <c r="G707" s="202">
        <v>0</v>
      </c>
      <c r="I707" s="118"/>
    </row>
    <row r="708" spans="1:10" ht="12.75">
      <c r="A708" s="24">
        <v>111</v>
      </c>
      <c r="B708" s="19">
        <v>632</v>
      </c>
      <c r="C708" s="45" t="s">
        <v>27</v>
      </c>
      <c r="D708" s="97">
        <f>SUM(D709:D713)</f>
        <v>34575</v>
      </c>
      <c r="E708" s="97">
        <f>SUM(E709:E713)</f>
        <v>22675</v>
      </c>
      <c r="F708" s="97">
        <f>SUM(F709:F713)</f>
        <v>2938</v>
      </c>
      <c r="G708" s="202">
        <f t="shared" si="11"/>
        <v>12.95700110253583</v>
      </c>
      <c r="J708" s="146"/>
    </row>
    <row r="709" spans="1:7" ht="12.75" hidden="1" outlineLevel="1">
      <c r="A709" s="12">
        <v>111</v>
      </c>
      <c r="B709" s="10">
        <v>632001</v>
      </c>
      <c r="C709" s="46" t="s">
        <v>28</v>
      </c>
      <c r="D709" s="88"/>
      <c r="E709" s="88"/>
      <c r="F709" s="88"/>
      <c r="G709" s="202">
        <v>0</v>
      </c>
    </row>
    <row r="710" spans="1:7" ht="12.75" hidden="1" outlineLevel="1">
      <c r="A710" s="12">
        <v>111</v>
      </c>
      <c r="B710" s="10">
        <v>632001</v>
      </c>
      <c r="C710" s="46" t="s">
        <v>29</v>
      </c>
      <c r="D710" s="88">
        <v>34575</v>
      </c>
      <c r="E710" s="88">
        <v>15000</v>
      </c>
      <c r="F710" s="88">
        <v>1542</v>
      </c>
      <c r="G710" s="202">
        <f t="shared" si="11"/>
        <v>10.280000000000001</v>
      </c>
    </row>
    <row r="711" spans="1:7" ht="12.75" hidden="1" outlineLevel="1">
      <c r="A711" s="12">
        <v>111</v>
      </c>
      <c r="B711" s="10">
        <v>632001</v>
      </c>
      <c r="C711" s="46" t="s">
        <v>81</v>
      </c>
      <c r="D711" s="88"/>
      <c r="E711" s="88"/>
      <c r="F711" s="88"/>
      <c r="G711" s="202">
        <v>0</v>
      </c>
    </row>
    <row r="712" spans="1:7" ht="12.75" hidden="1" outlineLevel="1">
      <c r="A712" s="12">
        <v>111</v>
      </c>
      <c r="B712" s="10">
        <v>632002</v>
      </c>
      <c r="C712" s="46" t="s">
        <v>30</v>
      </c>
      <c r="D712" s="88"/>
      <c r="E712" s="88">
        <v>4000</v>
      </c>
      <c r="F712" s="88">
        <v>682</v>
      </c>
      <c r="G712" s="202">
        <f t="shared" si="11"/>
        <v>17.05</v>
      </c>
    </row>
    <row r="713" spans="1:7" ht="12.75" hidden="1" outlineLevel="1">
      <c r="A713" s="12">
        <v>111</v>
      </c>
      <c r="B713" s="10">
        <v>632003</v>
      </c>
      <c r="C713" s="46" t="s">
        <v>31</v>
      </c>
      <c r="D713" s="88"/>
      <c r="E713" s="88">
        <v>3675</v>
      </c>
      <c r="F713" s="88">
        <v>714</v>
      </c>
      <c r="G713" s="204">
        <f t="shared" si="11"/>
        <v>19.428571428571427</v>
      </c>
    </row>
    <row r="714" spans="1:7" ht="12.75" collapsed="1">
      <c r="A714" s="24">
        <v>111</v>
      </c>
      <c r="B714" s="19">
        <v>633</v>
      </c>
      <c r="C714" s="45" t="s">
        <v>32</v>
      </c>
      <c r="D714" s="97">
        <f>SUM(D715:D726)</f>
        <v>50500</v>
      </c>
      <c r="E714" s="97">
        <f>SUM(E715:E726)</f>
        <v>15940</v>
      </c>
      <c r="F714" s="97">
        <f>SUM(F715:F726)</f>
        <v>3066</v>
      </c>
      <c r="G714" s="202">
        <f t="shared" si="11"/>
        <v>19.234629861982434</v>
      </c>
    </row>
    <row r="715" spans="1:7" ht="12.75" hidden="1" outlineLevel="1">
      <c r="A715" s="12">
        <v>72</v>
      </c>
      <c r="B715" s="10">
        <v>633001</v>
      </c>
      <c r="C715" s="46" t="s">
        <v>187</v>
      </c>
      <c r="D715" s="88"/>
      <c r="E715" s="88"/>
      <c r="F715" s="88">
        <v>236</v>
      </c>
      <c r="G715" s="202">
        <v>0</v>
      </c>
    </row>
    <row r="716" spans="1:7" ht="12.75" hidden="1" outlineLevel="1">
      <c r="A716" s="12">
        <v>111</v>
      </c>
      <c r="B716" s="10">
        <v>633001</v>
      </c>
      <c r="C716" s="46" t="s">
        <v>40</v>
      </c>
      <c r="D716" s="88"/>
      <c r="E716" s="88"/>
      <c r="F716" s="88"/>
      <c r="G716" s="202">
        <v>0</v>
      </c>
    </row>
    <row r="717" spans="1:7" ht="12.75" hidden="1" outlineLevel="1">
      <c r="A717" s="12">
        <v>111</v>
      </c>
      <c r="B717" s="10">
        <v>633002</v>
      </c>
      <c r="C717" s="46" t="s">
        <v>41</v>
      </c>
      <c r="D717" s="88"/>
      <c r="E717" s="88"/>
      <c r="F717" s="88"/>
      <c r="G717" s="202">
        <v>0</v>
      </c>
    </row>
    <row r="718" spans="1:7" ht="12.75" hidden="1" outlineLevel="1">
      <c r="A718" s="12">
        <v>41</v>
      </c>
      <c r="B718" s="10">
        <v>633002</v>
      </c>
      <c r="C718" s="46" t="s">
        <v>163</v>
      </c>
      <c r="D718" s="88">
        <v>30000</v>
      </c>
      <c r="E718" s="88"/>
      <c r="F718" s="88"/>
      <c r="G718" s="202">
        <v>0</v>
      </c>
    </row>
    <row r="719" spans="1:7" ht="12.75" hidden="1" outlineLevel="1">
      <c r="A719" s="12">
        <v>41</v>
      </c>
      <c r="B719" s="10">
        <v>633004</v>
      </c>
      <c r="C719" s="46" t="s">
        <v>83</v>
      </c>
      <c r="D719" s="88"/>
      <c r="E719" s="88"/>
      <c r="F719" s="88">
        <v>403</v>
      </c>
      <c r="G719" s="202">
        <v>0</v>
      </c>
    </row>
    <row r="720" spans="1:7" ht="12.75" hidden="1" outlineLevel="1">
      <c r="A720" s="12">
        <v>111</v>
      </c>
      <c r="B720" s="10">
        <v>633004</v>
      </c>
      <c r="C720" s="46" t="s">
        <v>83</v>
      </c>
      <c r="D720" s="88"/>
      <c r="E720" s="88">
        <v>0</v>
      </c>
      <c r="F720" s="88">
        <v>0</v>
      </c>
      <c r="G720" s="202">
        <v>0</v>
      </c>
    </row>
    <row r="721" spans="1:7" ht="12.75" hidden="1" outlineLevel="1">
      <c r="A721" s="12">
        <v>41</v>
      </c>
      <c r="B721" s="10">
        <v>633006</v>
      </c>
      <c r="C721" s="46" t="s">
        <v>35</v>
      </c>
      <c r="D721" s="88">
        <v>20500</v>
      </c>
      <c r="E721" s="88"/>
      <c r="F721" s="88"/>
      <c r="G721" s="202">
        <v>0</v>
      </c>
    </row>
    <row r="722" spans="1:7" ht="12.75" hidden="1" outlineLevel="1">
      <c r="A722" s="12">
        <v>111</v>
      </c>
      <c r="B722" s="10">
        <v>633006</v>
      </c>
      <c r="C722" s="46" t="s">
        <v>35</v>
      </c>
      <c r="D722" s="88"/>
      <c r="E722" s="88">
        <v>12325</v>
      </c>
      <c r="F722" s="88">
        <v>675</v>
      </c>
      <c r="G722" s="202">
        <f t="shared" si="11"/>
        <v>5.476673427991886</v>
      </c>
    </row>
    <row r="723" spans="1:7" ht="12.75" hidden="1" outlineLevel="1">
      <c r="A723" s="12">
        <v>111</v>
      </c>
      <c r="B723" s="10">
        <v>633009</v>
      </c>
      <c r="C723" s="46" t="s">
        <v>164</v>
      </c>
      <c r="D723" s="88"/>
      <c r="E723" s="88">
        <v>3615</v>
      </c>
      <c r="F723" s="88">
        <v>1349</v>
      </c>
      <c r="G723" s="202">
        <f t="shared" si="11"/>
        <v>37.31673582295989</v>
      </c>
    </row>
    <row r="724" spans="1:7" ht="12.75" hidden="1" outlineLevel="1">
      <c r="A724" s="12">
        <v>41</v>
      </c>
      <c r="B724" s="10">
        <v>633009</v>
      </c>
      <c r="C724" s="46" t="s">
        <v>165</v>
      </c>
      <c r="D724" s="88"/>
      <c r="E724" s="88"/>
      <c r="F724" s="88"/>
      <c r="G724" s="202">
        <v>0</v>
      </c>
    </row>
    <row r="725" spans="1:7" ht="12.75" hidden="1" outlineLevel="1">
      <c r="A725" s="12">
        <v>111</v>
      </c>
      <c r="B725" s="10">
        <v>633010</v>
      </c>
      <c r="C725" s="46" t="s">
        <v>129</v>
      </c>
      <c r="D725" s="88"/>
      <c r="E725" s="88"/>
      <c r="F725" s="88">
        <v>6</v>
      </c>
      <c r="G725" s="202">
        <v>0</v>
      </c>
    </row>
    <row r="726" spans="1:7" ht="12.75" hidden="1" outlineLevel="1">
      <c r="A726" s="12">
        <v>111</v>
      </c>
      <c r="B726" s="10">
        <v>633015</v>
      </c>
      <c r="C726" s="46" t="s">
        <v>208</v>
      </c>
      <c r="D726" s="88"/>
      <c r="E726" s="88"/>
      <c r="F726" s="88">
        <v>397</v>
      </c>
      <c r="G726" s="202">
        <v>0</v>
      </c>
    </row>
    <row r="727" spans="1:7" ht="12.75" collapsed="1">
      <c r="A727" s="24">
        <v>111</v>
      </c>
      <c r="B727" s="19">
        <v>634</v>
      </c>
      <c r="C727" s="45" t="s">
        <v>166</v>
      </c>
      <c r="D727" s="88"/>
      <c r="E727" s="88">
        <f>SUM(E728)</f>
        <v>0</v>
      </c>
      <c r="F727" s="97">
        <f>SUM(F728)</f>
        <v>1500</v>
      </c>
      <c r="G727" s="202">
        <v>0</v>
      </c>
    </row>
    <row r="728" spans="1:7" ht="12.75" hidden="1" outlineLevel="1">
      <c r="A728" s="12">
        <v>111</v>
      </c>
      <c r="B728" s="10">
        <v>634004</v>
      </c>
      <c r="C728" s="46" t="s">
        <v>167</v>
      </c>
      <c r="D728" s="88"/>
      <c r="E728" s="88">
        <v>0</v>
      </c>
      <c r="F728" s="88">
        <v>1500</v>
      </c>
      <c r="G728" s="202">
        <v>0</v>
      </c>
    </row>
    <row r="729" spans="1:7" ht="12.75" collapsed="1">
      <c r="A729" s="24">
        <v>111</v>
      </c>
      <c r="B729" s="19">
        <v>635</v>
      </c>
      <c r="C729" s="45" t="s">
        <v>39</v>
      </c>
      <c r="D729" s="97">
        <f>SUM(D730:D734)</f>
        <v>19485</v>
      </c>
      <c r="E729" s="97">
        <f>SUM(E730:E734)</f>
        <v>5500</v>
      </c>
      <c r="F729" s="97">
        <f>SUM(F730:F734)</f>
        <v>95</v>
      </c>
      <c r="G729" s="202">
        <f t="shared" si="11"/>
        <v>1.7272727272727273</v>
      </c>
    </row>
    <row r="730" spans="1:7" ht="12.75" hidden="1" outlineLevel="1">
      <c r="A730" s="12">
        <v>111</v>
      </c>
      <c r="B730" s="10">
        <v>635001</v>
      </c>
      <c r="C730" s="46" t="s">
        <v>40</v>
      </c>
      <c r="D730" s="88"/>
      <c r="E730" s="88"/>
      <c r="F730" s="88"/>
      <c r="G730" s="202">
        <v>0</v>
      </c>
    </row>
    <row r="731" spans="1:7" ht="12.75" hidden="1" outlineLevel="1">
      <c r="A731" s="12">
        <v>111</v>
      </c>
      <c r="B731" s="10">
        <v>635002</v>
      </c>
      <c r="C731" s="46" t="s">
        <v>41</v>
      </c>
      <c r="D731" s="88">
        <v>19485</v>
      </c>
      <c r="E731" s="88"/>
      <c r="F731" s="88"/>
      <c r="G731" s="202">
        <v>0</v>
      </c>
    </row>
    <row r="732" spans="1:7" ht="12.75" hidden="1" outlineLevel="1">
      <c r="A732" s="12">
        <v>111</v>
      </c>
      <c r="B732" s="10">
        <v>635004</v>
      </c>
      <c r="C732" s="46" t="s">
        <v>42</v>
      </c>
      <c r="D732" s="88"/>
      <c r="E732" s="88"/>
      <c r="F732" s="88"/>
      <c r="G732" s="202">
        <v>0</v>
      </c>
    </row>
    <row r="733" spans="1:7" ht="12.75" hidden="1" outlineLevel="1">
      <c r="A733" s="12">
        <v>41</v>
      </c>
      <c r="B733" s="10">
        <v>635006</v>
      </c>
      <c r="C733" s="46" t="s">
        <v>44</v>
      </c>
      <c r="D733" s="88"/>
      <c r="E733" s="88"/>
      <c r="F733" s="88">
        <v>0</v>
      </c>
      <c r="G733" s="202">
        <v>0</v>
      </c>
    </row>
    <row r="734" spans="1:7" ht="12.75" hidden="1" outlineLevel="1">
      <c r="A734" s="12">
        <v>111</v>
      </c>
      <c r="B734" s="10">
        <v>635006</v>
      </c>
      <c r="C734" s="46" t="s">
        <v>44</v>
      </c>
      <c r="D734" s="88"/>
      <c r="E734" s="88">
        <v>5500</v>
      </c>
      <c r="F734" s="88">
        <v>95</v>
      </c>
      <c r="G734" s="204">
        <f t="shared" si="11"/>
        <v>1.7272727272727273</v>
      </c>
    </row>
    <row r="735" spans="1:7" ht="12.75" collapsed="1">
      <c r="A735" s="24">
        <v>111</v>
      </c>
      <c r="B735" s="19">
        <v>636</v>
      </c>
      <c r="C735" s="45" t="s">
        <v>168</v>
      </c>
      <c r="D735" s="88"/>
      <c r="E735" s="97">
        <f>SUM(E736)</f>
        <v>0</v>
      </c>
      <c r="F735" s="97">
        <f>SUM(F736)</f>
        <v>1514</v>
      </c>
      <c r="G735" s="202">
        <v>0</v>
      </c>
    </row>
    <row r="736" spans="1:7" ht="12.75" hidden="1" outlineLevel="1">
      <c r="A736" s="12">
        <v>111</v>
      </c>
      <c r="B736" s="10">
        <v>636002</v>
      </c>
      <c r="C736" s="46" t="s">
        <v>169</v>
      </c>
      <c r="D736" s="88"/>
      <c r="E736" s="88">
        <v>0</v>
      </c>
      <c r="F736" s="88">
        <v>1514</v>
      </c>
      <c r="G736" s="202">
        <v>0</v>
      </c>
    </row>
    <row r="737" spans="1:7" ht="12.75" collapsed="1">
      <c r="A737" s="24">
        <v>111</v>
      </c>
      <c r="B737" s="19">
        <v>637</v>
      </c>
      <c r="C737" s="45" t="s">
        <v>47</v>
      </c>
      <c r="D737" s="97">
        <f>SUM(D738:D750)</f>
        <v>20000</v>
      </c>
      <c r="E737" s="97">
        <f>SUM(E738:E750)</f>
        <v>25300</v>
      </c>
      <c r="F737" s="97">
        <f>SUM(F738:F750)</f>
        <v>29469</v>
      </c>
      <c r="G737" s="202">
        <f t="shared" si="11"/>
        <v>116.4782608695652</v>
      </c>
    </row>
    <row r="738" spans="1:7" ht="12.75" hidden="1" outlineLevel="1">
      <c r="A738" s="12">
        <v>111</v>
      </c>
      <c r="B738" s="10">
        <v>637001</v>
      </c>
      <c r="C738" s="46" t="s">
        <v>48</v>
      </c>
      <c r="D738" s="88"/>
      <c r="E738" s="88">
        <v>7500</v>
      </c>
      <c r="F738" s="88">
        <v>6149</v>
      </c>
      <c r="G738" s="202">
        <f t="shared" si="11"/>
        <v>81.98666666666666</v>
      </c>
    </row>
    <row r="739" spans="1:8" ht="12.75" hidden="1" outlineLevel="1">
      <c r="A739" s="11">
        <v>41</v>
      </c>
      <c r="B739" s="10">
        <v>637002</v>
      </c>
      <c r="C739" s="46" t="s">
        <v>189</v>
      </c>
      <c r="D739" s="88"/>
      <c r="E739" s="88"/>
      <c r="F739" s="187">
        <v>415</v>
      </c>
      <c r="G739" s="202">
        <v>0</v>
      </c>
      <c r="H739" s="118" t="s">
        <v>279</v>
      </c>
    </row>
    <row r="740" spans="1:9" ht="12.75" hidden="1" outlineLevel="1">
      <c r="A740" s="11">
        <v>111</v>
      </c>
      <c r="B740" s="10">
        <v>637002</v>
      </c>
      <c r="C740" s="46" t="s">
        <v>170</v>
      </c>
      <c r="D740" s="88"/>
      <c r="E740" s="88"/>
      <c r="F740" s="88">
        <v>486</v>
      </c>
      <c r="G740" s="202">
        <v>0</v>
      </c>
      <c r="I740" s="118"/>
    </row>
    <row r="741" spans="1:7" ht="12.75" hidden="1" outlineLevel="1">
      <c r="A741" s="11">
        <v>111</v>
      </c>
      <c r="B741" s="10">
        <v>637004</v>
      </c>
      <c r="C741" s="46" t="s">
        <v>49</v>
      </c>
      <c r="D741" s="88"/>
      <c r="E741" s="88">
        <v>0</v>
      </c>
      <c r="F741" s="88">
        <v>1075</v>
      </c>
      <c r="G741" s="202">
        <v>0</v>
      </c>
    </row>
    <row r="742" spans="1:7" ht="12.75" hidden="1" outlineLevel="1">
      <c r="A742" s="12">
        <v>111</v>
      </c>
      <c r="B742" s="10">
        <v>637005</v>
      </c>
      <c r="C742" s="46" t="s">
        <v>171</v>
      </c>
      <c r="D742" s="88"/>
      <c r="E742" s="88"/>
      <c r="F742" s="88">
        <v>176</v>
      </c>
      <c r="G742" s="202">
        <v>0</v>
      </c>
    </row>
    <row r="743" spans="1:7" ht="12.75" hidden="1" outlineLevel="1">
      <c r="A743" s="12">
        <v>111</v>
      </c>
      <c r="B743" s="10">
        <v>637014</v>
      </c>
      <c r="C743" s="46" t="s">
        <v>109</v>
      </c>
      <c r="D743" s="88"/>
      <c r="E743" s="88">
        <v>4000</v>
      </c>
      <c r="F743" s="88">
        <v>2639</v>
      </c>
      <c r="G743" s="202">
        <f t="shared" si="11"/>
        <v>65.975</v>
      </c>
    </row>
    <row r="744" spans="1:7" ht="12.75" hidden="1" outlineLevel="1">
      <c r="A744" s="12">
        <v>111</v>
      </c>
      <c r="B744" s="49">
        <v>637012</v>
      </c>
      <c r="C744" s="56" t="s">
        <v>110</v>
      </c>
      <c r="D744" s="88"/>
      <c r="E744" s="88"/>
      <c r="F744" s="88">
        <v>2</v>
      </c>
      <c r="G744" s="202">
        <v>0</v>
      </c>
    </row>
    <row r="745" spans="1:7" ht="12.75" hidden="1" outlineLevel="1">
      <c r="A745" s="12">
        <v>72</v>
      </c>
      <c r="B745" s="49">
        <v>637</v>
      </c>
      <c r="C745" s="56" t="s">
        <v>188</v>
      </c>
      <c r="D745" s="88"/>
      <c r="E745" s="88"/>
      <c r="F745" s="88"/>
      <c r="G745" s="202">
        <v>0</v>
      </c>
    </row>
    <row r="746" spans="1:7" ht="12.75" hidden="1" outlineLevel="1">
      <c r="A746" s="12">
        <v>111</v>
      </c>
      <c r="B746" s="49">
        <v>637015</v>
      </c>
      <c r="C746" s="56" t="s">
        <v>52</v>
      </c>
      <c r="D746" s="88"/>
      <c r="E746" s="88"/>
      <c r="F746" s="88">
        <v>788</v>
      </c>
      <c r="G746" s="202">
        <v>0</v>
      </c>
    </row>
    <row r="747" spans="1:7" ht="12.75" hidden="1" outlineLevel="1">
      <c r="A747" s="12">
        <v>111</v>
      </c>
      <c r="B747" s="49">
        <v>637027</v>
      </c>
      <c r="C747" s="56" t="s">
        <v>111</v>
      </c>
      <c r="D747" s="88"/>
      <c r="E747" s="88"/>
      <c r="F747" s="88">
        <v>2624</v>
      </c>
      <c r="G747" s="202">
        <v>0</v>
      </c>
    </row>
    <row r="748" spans="1:7" ht="12.75" hidden="1" outlineLevel="1">
      <c r="A748" s="12">
        <v>41</v>
      </c>
      <c r="B748" s="49">
        <v>630</v>
      </c>
      <c r="C748" s="56" t="s">
        <v>24</v>
      </c>
      <c r="D748" s="88"/>
      <c r="E748" s="88"/>
      <c r="F748" s="88"/>
      <c r="G748" s="202">
        <v>0</v>
      </c>
    </row>
    <row r="749" spans="1:10" ht="12.75" hidden="1" outlineLevel="1">
      <c r="A749" s="12">
        <v>41</v>
      </c>
      <c r="B749" s="49">
        <v>637</v>
      </c>
      <c r="C749" s="56" t="s">
        <v>262</v>
      </c>
      <c r="D749" s="88">
        <v>20000</v>
      </c>
      <c r="E749" s="187">
        <v>8800</v>
      </c>
      <c r="F749" s="187">
        <v>13289</v>
      </c>
      <c r="G749" s="202">
        <f t="shared" si="11"/>
        <v>151.01136363636363</v>
      </c>
      <c r="H749" s="118" t="s">
        <v>282</v>
      </c>
      <c r="I749">
        <v>8800</v>
      </c>
      <c r="J749">
        <v>6019</v>
      </c>
    </row>
    <row r="750" spans="1:7" ht="12.75" hidden="1" outlineLevel="1">
      <c r="A750" s="12">
        <v>111</v>
      </c>
      <c r="B750" s="49">
        <v>637016</v>
      </c>
      <c r="C750" s="49" t="s">
        <v>112</v>
      </c>
      <c r="D750" s="88"/>
      <c r="E750" s="88">
        <v>5000</v>
      </c>
      <c r="F750" s="88">
        <v>1826</v>
      </c>
      <c r="G750" s="202">
        <f t="shared" si="11"/>
        <v>36.52</v>
      </c>
    </row>
    <row r="751" spans="1:7" ht="12.75" collapsed="1">
      <c r="A751" s="73">
        <v>111</v>
      </c>
      <c r="B751" s="50">
        <v>642</v>
      </c>
      <c r="C751" s="57" t="s">
        <v>172</v>
      </c>
      <c r="D751" s="97">
        <f>SUM(D752:D756)</f>
        <v>500</v>
      </c>
      <c r="E751" s="97">
        <f>SUM(E752:E756)</f>
        <v>3588</v>
      </c>
      <c r="F751" s="97">
        <f>SUM(F752:F756)</f>
        <v>3571</v>
      </c>
      <c r="G751" s="202">
        <f t="shared" si="11"/>
        <v>99.52619843924192</v>
      </c>
    </row>
    <row r="752" spans="1:7" ht="12.75" hidden="1" outlineLevel="1">
      <c r="A752" s="12">
        <v>111</v>
      </c>
      <c r="B752" s="49">
        <v>642012</v>
      </c>
      <c r="C752" s="56" t="s">
        <v>173</v>
      </c>
      <c r="D752" s="88">
        <v>500</v>
      </c>
      <c r="E752" s="88">
        <v>0</v>
      </c>
      <c r="F752" s="88">
        <v>0</v>
      </c>
      <c r="G752" s="202" t="e">
        <f t="shared" si="11"/>
        <v>#DIV/0!</v>
      </c>
    </row>
    <row r="753" spans="1:7" ht="12.75" hidden="1" outlineLevel="1">
      <c r="A753" s="12">
        <v>111</v>
      </c>
      <c r="B753" s="49">
        <v>642015</v>
      </c>
      <c r="C753" s="56" t="s">
        <v>113</v>
      </c>
      <c r="D753" s="88"/>
      <c r="E753" s="88">
        <v>500</v>
      </c>
      <c r="F753" s="88">
        <v>921</v>
      </c>
      <c r="G753" s="202">
        <f t="shared" si="11"/>
        <v>184.20000000000002</v>
      </c>
    </row>
    <row r="754" spans="1:8" ht="12.75" hidden="1" outlineLevel="1">
      <c r="A754" s="12">
        <v>111</v>
      </c>
      <c r="B754" s="74">
        <v>642026</v>
      </c>
      <c r="C754" s="75" t="s">
        <v>174</v>
      </c>
      <c r="D754" s="88"/>
      <c r="E754" s="187">
        <v>1061</v>
      </c>
      <c r="F754" s="187">
        <v>1061</v>
      </c>
      <c r="G754" s="202">
        <f t="shared" si="11"/>
        <v>100</v>
      </c>
      <c r="H754" s="118" t="s">
        <v>280</v>
      </c>
    </row>
    <row r="755" spans="1:7" ht="12.75" hidden="1" outlineLevel="1">
      <c r="A755" s="12">
        <v>111</v>
      </c>
      <c r="B755" s="49">
        <v>642014</v>
      </c>
      <c r="C755" s="49" t="s">
        <v>175</v>
      </c>
      <c r="D755" s="88"/>
      <c r="E755" s="88">
        <v>2027</v>
      </c>
      <c r="F755" s="88">
        <v>1589</v>
      </c>
      <c r="G755" s="202">
        <f t="shared" si="11"/>
        <v>78.39171188949186</v>
      </c>
    </row>
    <row r="756" spans="1:7" ht="12.75" collapsed="1">
      <c r="A756" s="12">
        <v>131</v>
      </c>
      <c r="B756" s="58">
        <v>633</v>
      </c>
      <c r="C756" s="58" t="s">
        <v>24</v>
      </c>
      <c r="D756" s="88"/>
      <c r="E756" s="88">
        <f>SUM(E757)</f>
        <v>0</v>
      </c>
      <c r="F756" s="88">
        <f>SUM(F757)</f>
        <v>0</v>
      </c>
      <c r="G756" s="202">
        <v>0</v>
      </c>
    </row>
    <row r="757" spans="1:7" ht="12.75">
      <c r="A757" s="12">
        <v>41</v>
      </c>
      <c r="B757" s="19">
        <v>630</v>
      </c>
      <c r="C757" s="155" t="s">
        <v>256</v>
      </c>
      <c r="D757" s="88">
        <v>20000</v>
      </c>
      <c r="E757" s="88">
        <v>0</v>
      </c>
      <c r="F757" s="88"/>
      <c r="G757" s="202">
        <v>0</v>
      </c>
    </row>
    <row r="758" spans="1:3" ht="12.75">
      <c r="A758" s="25"/>
      <c r="B758" s="51"/>
      <c r="C758" s="51"/>
    </row>
    <row r="760" spans="1:7" ht="15" customHeight="1">
      <c r="A760" s="3" t="s">
        <v>0</v>
      </c>
      <c r="B760" s="15"/>
      <c r="C760" s="27" t="s">
        <v>176</v>
      </c>
      <c r="D760" s="5" t="s">
        <v>2</v>
      </c>
      <c r="E760" s="5" t="s">
        <v>273</v>
      </c>
      <c r="F760" s="5" t="s">
        <v>270</v>
      </c>
      <c r="G760" s="5" t="s">
        <v>271</v>
      </c>
    </row>
    <row r="761" spans="1:7" ht="12.75">
      <c r="A761" s="6"/>
      <c r="B761" s="16"/>
      <c r="C761" s="28"/>
      <c r="D761" s="8">
        <v>2016</v>
      </c>
      <c r="E761" s="8" t="s">
        <v>274</v>
      </c>
      <c r="F761" s="8" t="s">
        <v>284</v>
      </c>
      <c r="G761" s="8" t="s">
        <v>272</v>
      </c>
    </row>
    <row r="762" spans="1:7" ht="12.75">
      <c r="A762" s="12">
        <v>41</v>
      </c>
      <c r="B762" s="10">
        <v>713004</v>
      </c>
      <c r="C762" s="10" t="s">
        <v>131</v>
      </c>
      <c r="D762" s="30"/>
      <c r="E762" s="30"/>
      <c r="F762" s="30"/>
      <c r="G762" s="30"/>
    </row>
    <row r="763" spans="1:7" ht="12.75">
      <c r="A763" s="12">
        <v>41</v>
      </c>
      <c r="B763" s="10">
        <v>713005</v>
      </c>
      <c r="C763" s="10" t="s">
        <v>177</v>
      </c>
      <c r="D763" s="30"/>
      <c r="E763" s="30"/>
      <c r="F763" s="30"/>
      <c r="G763" s="30"/>
    </row>
    <row r="764" spans="1:7" ht="12.75">
      <c r="A764" s="13"/>
      <c r="B764" s="31"/>
      <c r="C764" s="14" t="s">
        <v>132</v>
      </c>
      <c r="D764" s="99"/>
      <c r="E764" s="99"/>
      <c r="F764" s="99"/>
      <c r="G764" s="99"/>
    </row>
    <row r="765" spans="1:3" ht="12.75">
      <c r="A765" s="41"/>
      <c r="B765" s="61"/>
      <c r="C765" s="42"/>
    </row>
    <row r="766" spans="1:3" ht="12.75">
      <c r="A766" s="41"/>
      <c r="B766" s="61"/>
      <c r="C766" s="42"/>
    </row>
    <row r="767" spans="1:3" ht="12.75">
      <c r="A767" s="168" t="s">
        <v>268</v>
      </c>
      <c r="B767" s="69"/>
      <c r="C767" s="42"/>
    </row>
    <row r="768" spans="1:7" ht="12.75">
      <c r="A768" s="168"/>
      <c r="B768" s="69"/>
      <c r="C768" s="42"/>
      <c r="D768" s="79" t="s">
        <v>192</v>
      </c>
      <c r="E768" s="79"/>
      <c r="F768" s="79" t="s">
        <v>192</v>
      </c>
      <c r="G768" s="79" t="s">
        <v>192</v>
      </c>
    </row>
    <row r="769" spans="1:7" ht="12.75">
      <c r="A769" s="70" t="s">
        <v>158</v>
      </c>
      <c r="B769" s="15" t="s">
        <v>145</v>
      </c>
      <c r="C769" s="4"/>
      <c r="D769" s="5" t="s">
        <v>269</v>
      </c>
      <c r="E769" s="5" t="s">
        <v>273</v>
      </c>
      <c r="F769" s="5" t="s">
        <v>270</v>
      </c>
      <c r="G769" s="5" t="s">
        <v>271</v>
      </c>
    </row>
    <row r="770" spans="1:7" ht="12.75">
      <c r="A770" s="71"/>
      <c r="B770" s="16"/>
      <c r="C770" s="7"/>
      <c r="D770" s="8">
        <v>2016</v>
      </c>
      <c r="E770" s="8" t="s">
        <v>274</v>
      </c>
      <c r="F770" s="8" t="s">
        <v>284</v>
      </c>
      <c r="G770" s="8" t="s">
        <v>272</v>
      </c>
    </row>
    <row r="771" spans="1:7" ht="12.75">
      <c r="A771" s="30"/>
      <c r="B771" s="72" t="s">
        <v>159</v>
      </c>
      <c r="C771" s="38" t="s">
        <v>160</v>
      </c>
      <c r="D771" s="137">
        <f>D772+D776+D785</f>
        <v>493941</v>
      </c>
      <c r="E771" s="137">
        <f>E772+E776+E785+E831+E836</f>
        <v>671658</v>
      </c>
      <c r="F771" s="137">
        <f>F772+F776+F785+F831+F836</f>
        <v>241717</v>
      </c>
      <c r="G771" s="202">
        <f>F771/E771*100</f>
        <v>35.98810704257226</v>
      </c>
    </row>
    <row r="772" spans="1:7" ht="12.75">
      <c r="A772" s="24">
        <v>111</v>
      </c>
      <c r="B772" s="19">
        <v>610</v>
      </c>
      <c r="C772" s="19" t="s">
        <v>161</v>
      </c>
      <c r="D772" s="93">
        <f>SUM(D773)</f>
        <v>306170</v>
      </c>
      <c r="E772" s="93">
        <f>SUM(E773:E775)</f>
        <v>454937</v>
      </c>
      <c r="F772" s="93">
        <f>SUM(F773:F775)</f>
        <v>125764</v>
      </c>
      <c r="G772" s="202">
        <f aca="true" t="shared" si="12" ref="G772:G833">F772/E772*100</f>
        <v>27.644267228209618</v>
      </c>
    </row>
    <row r="773" spans="1:7" ht="12.75" hidden="1" outlineLevel="1">
      <c r="A773" s="12">
        <v>111</v>
      </c>
      <c r="B773" s="10">
        <v>611</v>
      </c>
      <c r="C773" s="46" t="s">
        <v>10</v>
      </c>
      <c r="D773" s="88">
        <v>306170</v>
      </c>
      <c r="E773" s="88">
        <v>449637</v>
      </c>
      <c r="F773" s="88">
        <v>110668</v>
      </c>
      <c r="G773" s="202">
        <f t="shared" si="12"/>
        <v>24.61274316837805</v>
      </c>
    </row>
    <row r="774" spans="1:7" ht="12.75" hidden="1" outlineLevel="1">
      <c r="A774" s="12">
        <v>111</v>
      </c>
      <c r="B774" s="10">
        <v>612</v>
      </c>
      <c r="C774" s="46" t="s">
        <v>11</v>
      </c>
      <c r="D774" s="88"/>
      <c r="E774" s="88"/>
      <c r="F774" s="88">
        <v>12793</v>
      </c>
      <c r="G774" s="202"/>
    </row>
    <row r="775" spans="1:7" ht="12.75" hidden="1" outlineLevel="1">
      <c r="A775" s="12">
        <v>111</v>
      </c>
      <c r="B775" s="10">
        <v>614</v>
      </c>
      <c r="C775" s="46" t="s">
        <v>12</v>
      </c>
      <c r="D775" s="88"/>
      <c r="E775" s="88">
        <v>5300</v>
      </c>
      <c r="F775" s="88">
        <v>2303</v>
      </c>
      <c r="G775" s="202">
        <f t="shared" si="12"/>
        <v>43.45283018867925</v>
      </c>
    </row>
    <row r="776" spans="1:7" ht="12.75" collapsed="1">
      <c r="A776" s="24">
        <v>111</v>
      </c>
      <c r="B776" s="19">
        <v>620</v>
      </c>
      <c r="C776" s="45" t="s">
        <v>62</v>
      </c>
      <c r="D776" s="93">
        <f>SUM(D777:D784)</f>
        <v>107771</v>
      </c>
      <c r="E776" s="93">
        <f>SUM(E777:E784)</f>
        <v>102638</v>
      </c>
      <c r="F776" s="93">
        <f>SUM(F777:F784)</f>
        <v>42550</v>
      </c>
      <c r="G776" s="202">
        <f t="shared" si="12"/>
        <v>41.4563806777217</v>
      </c>
    </row>
    <row r="777" spans="1:7" ht="12.75" hidden="1" outlineLevel="1">
      <c r="A777" s="12">
        <v>111</v>
      </c>
      <c r="B777" s="10" t="s">
        <v>15</v>
      </c>
      <c r="C777" s="46" t="s">
        <v>16</v>
      </c>
      <c r="D777" s="88">
        <v>30617</v>
      </c>
      <c r="E777" s="88">
        <v>29159</v>
      </c>
      <c r="F777" s="88">
        <v>12083</v>
      </c>
      <c r="G777" s="204">
        <f t="shared" si="12"/>
        <v>41.43832093007305</v>
      </c>
    </row>
    <row r="778" spans="1:7" ht="12.75" hidden="1" outlineLevel="1">
      <c r="A778" s="12">
        <v>111</v>
      </c>
      <c r="B778" s="10">
        <v>625001</v>
      </c>
      <c r="C778" s="46" t="s">
        <v>17</v>
      </c>
      <c r="D778" s="88">
        <v>4286</v>
      </c>
      <c r="E778" s="88">
        <v>4082</v>
      </c>
      <c r="F778" s="88">
        <v>1762</v>
      </c>
      <c r="G778" s="204">
        <f t="shared" si="12"/>
        <v>43.165115139637436</v>
      </c>
    </row>
    <row r="779" spans="1:7" ht="12.75" hidden="1" outlineLevel="1">
      <c r="A779" s="12">
        <v>111</v>
      </c>
      <c r="B779" s="10">
        <v>625002</v>
      </c>
      <c r="C779" s="46" t="s">
        <v>18</v>
      </c>
      <c r="D779" s="88">
        <v>42864</v>
      </c>
      <c r="E779" s="88">
        <v>40822</v>
      </c>
      <c r="F779" s="88">
        <v>17626</v>
      </c>
      <c r="G779" s="204">
        <f t="shared" si="12"/>
        <v>43.17769829993631</v>
      </c>
    </row>
    <row r="780" spans="1:7" ht="12.75" hidden="1" outlineLevel="1">
      <c r="A780" s="12">
        <v>111</v>
      </c>
      <c r="B780" s="10">
        <v>625003</v>
      </c>
      <c r="C780" s="46" t="s">
        <v>19</v>
      </c>
      <c r="D780" s="88">
        <v>2449</v>
      </c>
      <c r="E780" s="88">
        <v>2333</v>
      </c>
      <c r="F780" s="88">
        <v>1007</v>
      </c>
      <c r="G780" s="204">
        <f t="shared" si="12"/>
        <v>43.16330904414916</v>
      </c>
    </row>
    <row r="781" spans="1:7" ht="12.75" hidden="1" outlineLevel="1">
      <c r="A781" s="12">
        <v>111</v>
      </c>
      <c r="B781" s="10">
        <v>625004</v>
      </c>
      <c r="C781" s="46" t="s">
        <v>20</v>
      </c>
      <c r="D781" s="88">
        <v>9185</v>
      </c>
      <c r="E781" s="88">
        <v>8747</v>
      </c>
      <c r="F781" s="88">
        <v>2862</v>
      </c>
      <c r="G781" s="204">
        <f t="shared" si="12"/>
        <v>32.71978964216303</v>
      </c>
    </row>
    <row r="782" spans="1:7" ht="12.75" hidden="1" outlineLevel="1">
      <c r="A782" s="12">
        <v>111</v>
      </c>
      <c r="B782" s="10">
        <v>625005</v>
      </c>
      <c r="C782" s="46" t="s">
        <v>21</v>
      </c>
      <c r="D782" s="88">
        <v>3062</v>
      </c>
      <c r="E782" s="88">
        <v>2916</v>
      </c>
      <c r="F782" s="88">
        <v>917</v>
      </c>
      <c r="G782" s="204">
        <f t="shared" si="12"/>
        <v>31.44718792866941</v>
      </c>
    </row>
    <row r="783" spans="1:7" ht="12.75" hidden="1" outlineLevel="1">
      <c r="A783" s="12">
        <v>111</v>
      </c>
      <c r="B783" s="10">
        <v>625007</v>
      </c>
      <c r="C783" s="46" t="s">
        <v>22</v>
      </c>
      <c r="D783" s="88">
        <v>14543</v>
      </c>
      <c r="E783" s="88">
        <v>13850</v>
      </c>
      <c r="F783" s="88">
        <v>5979</v>
      </c>
      <c r="G783" s="204">
        <f t="shared" si="12"/>
        <v>43.16967509025271</v>
      </c>
    </row>
    <row r="784" spans="1:7" ht="12.75" hidden="1" outlineLevel="1">
      <c r="A784" s="12">
        <v>111</v>
      </c>
      <c r="B784" s="10">
        <v>625006</v>
      </c>
      <c r="C784" s="46" t="s">
        <v>162</v>
      </c>
      <c r="D784" s="88">
        <v>765</v>
      </c>
      <c r="E784" s="88">
        <v>729</v>
      </c>
      <c r="F784" s="88">
        <v>314</v>
      </c>
      <c r="G784" s="204">
        <f t="shared" si="12"/>
        <v>43.072702331961594</v>
      </c>
    </row>
    <row r="785" spans="1:7" ht="12.75" collapsed="1">
      <c r="A785" s="24">
        <v>111</v>
      </c>
      <c r="B785" s="19">
        <v>630</v>
      </c>
      <c r="C785" s="45" t="s">
        <v>24</v>
      </c>
      <c r="D785" s="88">
        <v>80000</v>
      </c>
      <c r="E785" s="88">
        <f>E786+E788+E794+E807+E809+E815+E817</f>
        <v>87913</v>
      </c>
      <c r="F785" s="88">
        <f>F786+F788+F794+F807+F809+F815+F817</f>
        <v>46692</v>
      </c>
      <c r="G785" s="204">
        <f t="shared" si="12"/>
        <v>53.11159896716071</v>
      </c>
    </row>
    <row r="786" spans="1:7" ht="12.75">
      <c r="A786" s="24">
        <v>111</v>
      </c>
      <c r="B786" s="19">
        <v>631</v>
      </c>
      <c r="C786" s="45" t="s">
        <v>25</v>
      </c>
      <c r="D786" s="88"/>
      <c r="E786" s="88"/>
      <c r="F786" s="97">
        <f>SUM(F787)</f>
        <v>19</v>
      </c>
      <c r="G786" s="202"/>
    </row>
    <row r="787" spans="1:7" ht="12.75" hidden="1" outlineLevel="1">
      <c r="A787" s="12">
        <v>111</v>
      </c>
      <c r="B787" s="10">
        <v>631001</v>
      </c>
      <c r="C787" s="46" t="s">
        <v>26</v>
      </c>
      <c r="D787" s="88"/>
      <c r="E787" s="88"/>
      <c r="F787" s="88">
        <v>19</v>
      </c>
      <c r="G787" s="202"/>
    </row>
    <row r="788" spans="1:7" ht="12.75" collapsed="1">
      <c r="A788" s="24">
        <v>111</v>
      </c>
      <c r="B788" s="19">
        <v>632</v>
      </c>
      <c r="C788" s="45" t="s">
        <v>27</v>
      </c>
      <c r="D788" s="88"/>
      <c r="E788" s="97">
        <f>SUM(E789:E793)</f>
        <v>16600</v>
      </c>
      <c r="F788" s="97">
        <f>SUM(F789:F793)</f>
        <v>10436</v>
      </c>
      <c r="G788" s="202">
        <f t="shared" si="12"/>
        <v>62.86746987951807</v>
      </c>
    </row>
    <row r="789" spans="1:8" ht="12.75" hidden="1" outlineLevel="1">
      <c r="A789" s="12">
        <v>111</v>
      </c>
      <c r="B789" s="10">
        <v>632001</v>
      </c>
      <c r="C789" s="46" t="s">
        <v>28</v>
      </c>
      <c r="D789" s="88"/>
      <c r="E789" s="88">
        <v>5000</v>
      </c>
      <c r="F789" s="88">
        <v>869</v>
      </c>
      <c r="G789" s="202">
        <f t="shared" si="12"/>
        <v>17.380000000000003</v>
      </c>
      <c r="H789">
        <v>-1178</v>
      </c>
    </row>
    <row r="790" spans="1:7" ht="12.75" hidden="1" outlineLevel="1">
      <c r="A790" s="12">
        <v>111</v>
      </c>
      <c r="B790" s="10">
        <v>632001</v>
      </c>
      <c r="C790" s="46" t="s">
        <v>29</v>
      </c>
      <c r="D790" s="88"/>
      <c r="E790" s="88">
        <v>5000</v>
      </c>
      <c r="F790" s="88">
        <v>7837</v>
      </c>
      <c r="G790" s="202"/>
    </row>
    <row r="791" spans="1:7" ht="12.75" hidden="1" outlineLevel="1">
      <c r="A791" s="12">
        <v>111</v>
      </c>
      <c r="B791" s="10">
        <v>632001</v>
      </c>
      <c r="C791" s="46" t="s">
        <v>81</v>
      </c>
      <c r="D791" s="88"/>
      <c r="E791" s="88">
        <v>2000</v>
      </c>
      <c r="F791" s="88">
        <v>0</v>
      </c>
      <c r="G791" s="202">
        <f t="shared" si="12"/>
        <v>0</v>
      </c>
    </row>
    <row r="792" spans="1:7" ht="12.75" hidden="1" outlineLevel="1">
      <c r="A792" s="12">
        <v>111</v>
      </c>
      <c r="B792" s="10">
        <v>632002</v>
      </c>
      <c r="C792" s="46" t="s">
        <v>30</v>
      </c>
      <c r="D792" s="88"/>
      <c r="E792" s="88">
        <v>2000</v>
      </c>
      <c r="F792" s="88">
        <v>810</v>
      </c>
      <c r="G792" s="202">
        <f t="shared" si="12"/>
        <v>40.5</v>
      </c>
    </row>
    <row r="793" spans="1:7" ht="12.75" customHeight="1" hidden="1" outlineLevel="1">
      <c r="A793" s="12">
        <v>111</v>
      </c>
      <c r="B793" s="10">
        <v>632003</v>
      </c>
      <c r="C793" s="46" t="s">
        <v>31</v>
      </c>
      <c r="D793" s="88"/>
      <c r="E793" s="88">
        <v>2600</v>
      </c>
      <c r="F793" s="88">
        <v>920</v>
      </c>
      <c r="G793" s="204">
        <f t="shared" si="12"/>
        <v>35.38461538461539</v>
      </c>
    </row>
    <row r="794" spans="1:7" ht="12.75" collapsed="1">
      <c r="A794" s="24">
        <v>111</v>
      </c>
      <c r="B794" s="19">
        <v>633</v>
      </c>
      <c r="C794" s="45" t="s">
        <v>32</v>
      </c>
      <c r="D794" s="88"/>
      <c r="E794" s="97">
        <f>SUM(E795:E806)</f>
        <v>25473</v>
      </c>
      <c r="F794" s="97">
        <f>SUM(F795:F806)</f>
        <v>3208</v>
      </c>
      <c r="G794" s="202">
        <f t="shared" si="12"/>
        <v>12.593726691006163</v>
      </c>
    </row>
    <row r="795" spans="1:7" ht="12.75" hidden="1" outlineLevel="1">
      <c r="A795" s="12">
        <v>72</v>
      </c>
      <c r="B795" s="10">
        <v>633001</v>
      </c>
      <c r="C795" s="46" t="s">
        <v>187</v>
      </c>
      <c r="D795" s="88"/>
      <c r="E795" s="88">
        <v>5000</v>
      </c>
      <c r="F795" s="88">
        <v>109</v>
      </c>
      <c r="G795" s="202">
        <f t="shared" si="12"/>
        <v>2.18</v>
      </c>
    </row>
    <row r="796" spans="1:7" ht="12.75" hidden="1" outlineLevel="1">
      <c r="A796" s="12">
        <v>111</v>
      </c>
      <c r="B796" s="10">
        <v>633001</v>
      </c>
      <c r="C796" s="46" t="s">
        <v>40</v>
      </c>
      <c r="D796" s="88"/>
      <c r="E796" s="88"/>
      <c r="F796" s="88"/>
      <c r="G796" s="202">
        <v>0</v>
      </c>
    </row>
    <row r="797" spans="1:7" ht="12.75" hidden="1" outlineLevel="1">
      <c r="A797" s="12">
        <v>111</v>
      </c>
      <c r="B797" s="10">
        <v>633002</v>
      </c>
      <c r="C797" s="46" t="s">
        <v>41</v>
      </c>
      <c r="D797" s="88"/>
      <c r="E797" s="88">
        <v>6000</v>
      </c>
      <c r="F797" s="88"/>
      <c r="G797" s="202">
        <f t="shared" si="12"/>
        <v>0</v>
      </c>
    </row>
    <row r="798" spans="1:7" ht="12.75" hidden="1" outlineLevel="1">
      <c r="A798" s="12">
        <v>41</v>
      </c>
      <c r="B798" s="10">
        <v>633002</v>
      </c>
      <c r="C798" s="46" t="s">
        <v>163</v>
      </c>
      <c r="D798" s="88"/>
      <c r="E798" s="88"/>
      <c r="F798" s="88"/>
      <c r="G798" s="202">
        <v>0</v>
      </c>
    </row>
    <row r="799" spans="1:7" ht="12.75" hidden="1" outlineLevel="1">
      <c r="A799" s="12">
        <v>41</v>
      </c>
      <c r="B799" s="10">
        <v>633004</v>
      </c>
      <c r="C799" s="46" t="s">
        <v>83</v>
      </c>
      <c r="D799" s="88"/>
      <c r="E799" s="88"/>
      <c r="F799" s="88">
        <v>0</v>
      </c>
      <c r="G799" s="202">
        <v>0</v>
      </c>
    </row>
    <row r="800" spans="1:7" ht="12.75" hidden="1" outlineLevel="1">
      <c r="A800" s="12">
        <v>111</v>
      </c>
      <c r="B800" s="10">
        <v>633004</v>
      </c>
      <c r="C800" s="46" t="s">
        <v>83</v>
      </c>
      <c r="D800" s="88"/>
      <c r="E800" s="88">
        <v>2000</v>
      </c>
      <c r="F800" s="88">
        <v>24</v>
      </c>
      <c r="G800" s="202">
        <f t="shared" si="12"/>
        <v>1.2</v>
      </c>
    </row>
    <row r="801" spans="1:7" ht="12.75" hidden="1" outlineLevel="1">
      <c r="A801" s="12">
        <v>41</v>
      </c>
      <c r="B801" s="10">
        <v>633006</v>
      </c>
      <c r="C801" s="46" t="s">
        <v>35</v>
      </c>
      <c r="D801" s="88"/>
      <c r="E801" s="88">
        <v>5000</v>
      </c>
      <c r="F801" s="88">
        <v>785</v>
      </c>
      <c r="G801" s="202">
        <f t="shared" si="12"/>
        <v>15.7</v>
      </c>
    </row>
    <row r="802" spans="1:7" ht="12.75" hidden="1" outlineLevel="1">
      <c r="A802" s="12">
        <v>111</v>
      </c>
      <c r="B802" s="10">
        <v>633006</v>
      </c>
      <c r="C802" s="46" t="s">
        <v>35</v>
      </c>
      <c r="D802" s="88"/>
      <c r="E802" s="88"/>
      <c r="F802" s="88"/>
      <c r="G802" s="202">
        <v>0</v>
      </c>
    </row>
    <row r="803" spans="1:7" ht="12.75" hidden="1" outlineLevel="1">
      <c r="A803" s="12">
        <v>111</v>
      </c>
      <c r="B803" s="10">
        <v>633009</v>
      </c>
      <c r="C803" s="46" t="s">
        <v>164</v>
      </c>
      <c r="D803" s="88"/>
      <c r="E803" s="88">
        <v>5523</v>
      </c>
      <c r="F803" s="88">
        <v>2211</v>
      </c>
      <c r="G803" s="202">
        <f t="shared" si="12"/>
        <v>40.03259098316133</v>
      </c>
    </row>
    <row r="804" spans="1:7" ht="12.75" hidden="1" outlineLevel="1">
      <c r="A804" s="12">
        <v>41</v>
      </c>
      <c r="B804" s="10">
        <v>633009</v>
      </c>
      <c r="C804" s="46" t="s">
        <v>165</v>
      </c>
      <c r="D804" s="88"/>
      <c r="E804" s="88"/>
      <c r="F804" s="88"/>
      <c r="G804" s="202">
        <v>0</v>
      </c>
    </row>
    <row r="805" spans="1:7" ht="12.75" hidden="1" outlineLevel="1">
      <c r="A805" s="12">
        <v>111</v>
      </c>
      <c r="B805" s="10">
        <v>633010</v>
      </c>
      <c r="C805" s="46" t="s">
        <v>129</v>
      </c>
      <c r="D805" s="88"/>
      <c r="E805" s="88">
        <v>500</v>
      </c>
      <c r="F805" s="88">
        <v>0</v>
      </c>
      <c r="G805" s="202">
        <f t="shared" si="12"/>
        <v>0</v>
      </c>
    </row>
    <row r="806" spans="1:7" ht="12.75" hidden="1" outlineLevel="1">
      <c r="A806" s="12">
        <v>111</v>
      </c>
      <c r="B806" s="10">
        <v>633015</v>
      </c>
      <c r="C806" s="46" t="s">
        <v>208</v>
      </c>
      <c r="D806" s="88"/>
      <c r="E806" s="88">
        <v>1450</v>
      </c>
      <c r="F806" s="88">
        <v>79</v>
      </c>
      <c r="G806" s="202">
        <f t="shared" si="12"/>
        <v>5.448275862068966</v>
      </c>
    </row>
    <row r="807" spans="1:7" ht="12.75" collapsed="1">
      <c r="A807" s="24">
        <v>111</v>
      </c>
      <c r="B807" s="19">
        <v>634</v>
      </c>
      <c r="C807" s="45" t="s">
        <v>166</v>
      </c>
      <c r="D807" s="88"/>
      <c r="E807" s="97">
        <f>SUM(E808)</f>
        <v>0</v>
      </c>
      <c r="F807" s="97">
        <f>SUM(F808)</f>
        <v>0</v>
      </c>
      <c r="G807" s="202">
        <v>0</v>
      </c>
    </row>
    <row r="808" spans="1:7" ht="12.75">
      <c r="A808" s="12">
        <v>111</v>
      </c>
      <c r="B808" s="10">
        <v>634004</v>
      </c>
      <c r="C808" s="46" t="s">
        <v>167</v>
      </c>
      <c r="D808" s="88"/>
      <c r="E808" s="88">
        <v>0</v>
      </c>
      <c r="F808" s="88">
        <v>0</v>
      </c>
      <c r="G808" s="202">
        <v>0</v>
      </c>
    </row>
    <row r="809" spans="1:7" ht="12.75">
      <c r="A809" s="24">
        <v>111</v>
      </c>
      <c r="B809" s="19">
        <v>635</v>
      </c>
      <c r="C809" s="45" t="s">
        <v>39</v>
      </c>
      <c r="D809" s="88"/>
      <c r="E809" s="97">
        <f>SUM(E810:E814)</f>
        <v>5000</v>
      </c>
      <c r="F809" s="97">
        <f>SUM(F810:F814)</f>
        <v>283</v>
      </c>
      <c r="G809" s="202">
        <f t="shared" si="12"/>
        <v>5.66</v>
      </c>
    </row>
    <row r="810" spans="1:7" ht="12.75" hidden="1" outlineLevel="1">
      <c r="A810" s="12">
        <v>111</v>
      </c>
      <c r="B810" s="10">
        <v>635001</v>
      </c>
      <c r="C810" s="46" t="s">
        <v>40</v>
      </c>
      <c r="D810" s="88"/>
      <c r="E810" s="88"/>
      <c r="F810" s="88"/>
      <c r="G810" s="202"/>
    </row>
    <row r="811" spans="1:7" ht="12.75" hidden="1" outlineLevel="1">
      <c r="A811" s="12">
        <v>111</v>
      </c>
      <c r="B811" s="10">
        <v>635002</v>
      </c>
      <c r="C811" s="46" t="s">
        <v>41</v>
      </c>
      <c r="D811" s="88"/>
      <c r="E811" s="88">
        <v>2000</v>
      </c>
      <c r="F811" s="88">
        <v>0</v>
      </c>
      <c r="G811" s="202">
        <f t="shared" si="12"/>
        <v>0</v>
      </c>
    </row>
    <row r="812" spans="1:7" ht="12.75" hidden="1" outlineLevel="1">
      <c r="A812" s="12">
        <v>111</v>
      </c>
      <c r="B812" s="10">
        <v>635004</v>
      </c>
      <c r="C812" s="46" t="s">
        <v>42</v>
      </c>
      <c r="D812" s="88"/>
      <c r="E812" s="88">
        <v>500</v>
      </c>
      <c r="F812" s="88">
        <v>59</v>
      </c>
      <c r="G812" s="202">
        <f t="shared" si="12"/>
        <v>11.799999999999999</v>
      </c>
    </row>
    <row r="813" spans="1:8" ht="12.75" hidden="1" outlineLevel="1">
      <c r="A813" s="12">
        <v>41</v>
      </c>
      <c r="B813" s="10">
        <v>635006</v>
      </c>
      <c r="C813" s="46" t="s">
        <v>44</v>
      </c>
      <c r="D813" s="88"/>
      <c r="E813" s="88"/>
      <c r="F813" s="88">
        <v>110</v>
      </c>
      <c r="G813" s="202"/>
      <c r="H813" s="118" t="s">
        <v>286</v>
      </c>
    </row>
    <row r="814" spans="1:7" ht="12.75" hidden="1" outlineLevel="1">
      <c r="A814" s="12">
        <v>111</v>
      </c>
      <c r="B814" s="10">
        <v>635006</v>
      </c>
      <c r="C814" s="46" t="s">
        <v>44</v>
      </c>
      <c r="D814" s="88"/>
      <c r="E814" s="88">
        <v>2500</v>
      </c>
      <c r="F814" s="88">
        <v>114</v>
      </c>
      <c r="G814" s="202">
        <f t="shared" si="12"/>
        <v>4.5600000000000005</v>
      </c>
    </row>
    <row r="815" spans="1:7" ht="12.75" collapsed="1">
      <c r="A815" s="24">
        <v>111</v>
      </c>
      <c r="B815" s="19">
        <v>636</v>
      </c>
      <c r="C815" s="45" t="s">
        <v>168</v>
      </c>
      <c r="D815" s="88"/>
      <c r="E815" s="97">
        <f>SUM(E816)</f>
        <v>2570</v>
      </c>
      <c r="F815" s="97">
        <f>SUM(F816)</f>
        <v>364</v>
      </c>
      <c r="G815" s="202">
        <f t="shared" si="12"/>
        <v>14.163424124513618</v>
      </c>
    </row>
    <row r="816" spans="1:7" ht="12.75">
      <c r="A816" s="12">
        <v>111</v>
      </c>
      <c r="B816" s="10">
        <v>636002</v>
      </c>
      <c r="C816" s="46" t="s">
        <v>169</v>
      </c>
      <c r="D816" s="88"/>
      <c r="E816" s="88">
        <v>2570</v>
      </c>
      <c r="F816" s="88">
        <v>364</v>
      </c>
      <c r="G816" s="202">
        <f t="shared" si="12"/>
        <v>14.163424124513618</v>
      </c>
    </row>
    <row r="817" spans="1:7" ht="12.75">
      <c r="A817" s="24">
        <v>111</v>
      </c>
      <c r="B817" s="19">
        <v>637</v>
      </c>
      <c r="C817" s="45" t="s">
        <v>47</v>
      </c>
      <c r="D817" s="88"/>
      <c r="E817" s="97">
        <f>SUM(E818:E830)</f>
        <v>38270</v>
      </c>
      <c r="F817" s="97">
        <f>SUM(F818:F830)</f>
        <v>32382</v>
      </c>
      <c r="G817" s="202">
        <f t="shared" si="12"/>
        <v>84.614580611445</v>
      </c>
    </row>
    <row r="818" spans="1:7" ht="12.75" hidden="1" outlineLevel="1">
      <c r="A818" s="12">
        <v>111</v>
      </c>
      <c r="B818" s="10">
        <v>637001</v>
      </c>
      <c r="C818" s="46" t="s">
        <v>48</v>
      </c>
      <c r="D818" s="88"/>
      <c r="E818" s="88">
        <v>10600</v>
      </c>
      <c r="F818" s="88">
        <v>311</v>
      </c>
      <c r="G818" s="202">
        <f t="shared" si="12"/>
        <v>2.9339622641509435</v>
      </c>
    </row>
    <row r="819" spans="1:7" ht="12.75" hidden="1" outlineLevel="1">
      <c r="A819" s="11">
        <v>41</v>
      </c>
      <c r="B819" s="10">
        <v>637002</v>
      </c>
      <c r="C819" s="46" t="s">
        <v>189</v>
      </c>
      <c r="D819" s="88"/>
      <c r="E819" s="88"/>
      <c r="F819" s="88">
        <v>865</v>
      </c>
      <c r="G819" s="202">
        <v>0</v>
      </c>
    </row>
    <row r="820" spans="1:7" ht="12.75" hidden="1" outlineLevel="1">
      <c r="A820" s="11">
        <v>111</v>
      </c>
      <c r="B820" s="10">
        <v>637002</v>
      </c>
      <c r="C820" s="46" t="s">
        <v>170</v>
      </c>
      <c r="D820" s="88"/>
      <c r="E820" s="88"/>
      <c r="F820" s="88">
        <v>9500</v>
      </c>
      <c r="G820" s="202">
        <v>0</v>
      </c>
    </row>
    <row r="821" spans="1:7" ht="12.75" hidden="1" outlineLevel="1">
      <c r="A821" s="11">
        <v>111</v>
      </c>
      <c r="B821" s="10">
        <v>637004</v>
      </c>
      <c r="C821" s="46" t="s">
        <v>49</v>
      </c>
      <c r="D821" s="88"/>
      <c r="E821" s="88">
        <v>3700</v>
      </c>
      <c r="F821" s="88">
        <v>1127</v>
      </c>
      <c r="G821" s="202">
        <f t="shared" si="12"/>
        <v>30.45945945945946</v>
      </c>
    </row>
    <row r="822" spans="1:7" ht="12.75" hidden="1" outlineLevel="1">
      <c r="A822" s="12">
        <v>111</v>
      </c>
      <c r="B822" s="10">
        <v>637005</v>
      </c>
      <c r="C822" s="46" t="s">
        <v>171</v>
      </c>
      <c r="D822" s="88"/>
      <c r="E822" s="88">
        <v>570</v>
      </c>
      <c r="F822" s="88">
        <v>224</v>
      </c>
      <c r="G822" s="202">
        <f t="shared" si="12"/>
        <v>39.29824561403509</v>
      </c>
    </row>
    <row r="823" spans="1:7" ht="12.75" hidden="1" outlineLevel="1">
      <c r="A823" s="12">
        <v>111</v>
      </c>
      <c r="B823" s="10">
        <v>637014</v>
      </c>
      <c r="C823" s="46" t="s">
        <v>109</v>
      </c>
      <c r="D823" s="88"/>
      <c r="E823" s="88">
        <v>5000</v>
      </c>
      <c r="F823" s="88">
        <v>3358</v>
      </c>
      <c r="G823" s="202">
        <f t="shared" si="12"/>
        <v>67.16</v>
      </c>
    </row>
    <row r="824" spans="1:7" ht="12.75" hidden="1" outlineLevel="1">
      <c r="A824" s="12">
        <v>111</v>
      </c>
      <c r="B824" s="49">
        <v>637012</v>
      </c>
      <c r="C824" s="56" t="s">
        <v>110</v>
      </c>
      <c r="D824" s="88"/>
      <c r="E824" s="88"/>
      <c r="F824" s="88">
        <v>12</v>
      </c>
      <c r="G824" s="202">
        <v>0</v>
      </c>
    </row>
    <row r="825" spans="1:12" ht="12.75" hidden="1" outlineLevel="1">
      <c r="A825" s="12">
        <v>41</v>
      </c>
      <c r="B825" s="49">
        <v>637</v>
      </c>
      <c r="C825" s="56" t="s">
        <v>188</v>
      </c>
      <c r="D825" s="88">
        <v>0</v>
      </c>
      <c r="E825" s="187">
        <v>11200</v>
      </c>
      <c r="F825" s="187">
        <v>14879</v>
      </c>
      <c r="G825" s="202">
        <f t="shared" si="12"/>
        <v>132.8482142857143</v>
      </c>
      <c r="H825" s="118" t="s">
        <v>263</v>
      </c>
      <c r="J825" s="224">
        <v>11200</v>
      </c>
      <c r="K825" s="224">
        <v>7348</v>
      </c>
      <c r="L825" s="224"/>
    </row>
    <row r="826" spans="1:12" ht="12.75" hidden="1" outlineLevel="1">
      <c r="A826" s="12">
        <v>111</v>
      </c>
      <c r="B826" s="49">
        <v>637015</v>
      </c>
      <c r="C826" s="56" t="s">
        <v>52</v>
      </c>
      <c r="D826" s="88"/>
      <c r="E826" s="88">
        <v>2000</v>
      </c>
      <c r="F826" s="88">
        <v>604</v>
      </c>
      <c r="G826" s="202">
        <f t="shared" si="12"/>
        <v>30.2</v>
      </c>
      <c r="J826" s="224"/>
      <c r="K826" s="224"/>
      <c r="L826" s="224"/>
    </row>
    <row r="827" spans="1:7" ht="12.75" hidden="1" outlineLevel="1">
      <c r="A827" s="12">
        <v>111</v>
      </c>
      <c r="B827" s="49">
        <v>637027</v>
      </c>
      <c r="C827" s="56" t="s">
        <v>111</v>
      </c>
      <c r="D827" s="88"/>
      <c r="E827" s="88">
        <v>2000</v>
      </c>
      <c r="F827" s="88">
        <v>92</v>
      </c>
      <c r="G827" s="202">
        <f t="shared" si="12"/>
        <v>4.6</v>
      </c>
    </row>
    <row r="828" spans="1:7" ht="12.75" hidden="1" outlineLevel="1">
      <c r="A828" s="12">
        <v>41</v>
      </c>
      <c r="B828" s="49">
        <v>630</v>
      </c>
      <c r="C828" s="56" t="s">
        <v>24</v>
      </c>
      <c r="D828" s="88"/>
      <c r="E828" s="88"/>
      <c r="F828" s="88"/>
      <c r="G828" s="202">
        <v>0</v>
      </c>
    </row>
    <row r="829" spans="1:7" ht="12.75" hidden="1" outlineLevel="1">
      <c r="A829" s="12">
        <v>41</v>
      </c>
      <c r="B829" s="49">
        <v>637</v>
      </c>
      <c r="C829" s="56" t="s">
        <v>233</v>
      </c>
      <c r="D829" s="88"/>
      <c r="E829" s="88"/>
      <c r="F829" s="88"/>
      <c r="G829" s="202">
        <v>0</v>
      </c>
    </row>
    <row r="830" spans="1:7" ht="12.75" hidden="1" outlineLevel="1">
      <c r="A830" s="12">
        <v>111</v>
      </c>
      <c r="B830" s="49">
        <v>637016</v>
      </c>
      <c r="C830" s="49" t="s">
        <v>112</v>
      </c>
      <c r="D830" s="88"/>
      <c r="E830" s="88">
        <v>3200</v>
      </c>
      <c r="F830" s="88">
        <v>1410</v>
      </c>
      <c r="G830" s="202">
        <f t="shared" si="12"/>
        <v>44.0625</v>
      </c>
    </row>
    <row r="831" spans="1:7" ht="12.75" collapsed="1">
      <c r="A831" s="73">
        <v>111</v>
      </c>
      <c r="B831" s="50">
        <v>642</v>
      </c>
      <c r="C831" s="57" t="s">
        <v>172</v>
      </c>
      <c r="D831" s="88"/>
      <c r="E831" s="97">
        <f>SUM(E832:E835)</f>
        <v>1453</v>
      </c>
      <c r="F831" s="97">
        <f>SUM(F832:F835)</f>
        <v>1994</v>
      </c>
      <c r="G831" s="202">
        <f t="shared" si="12"/>
        <v>137.2333103922918</v>
      </c>
    </row>
    <row r="832" spans="1:7" ht="12.75" hidden="1" outlineLevel="1">
      <c r="A832" s="12">
        <v>111</v>
      </c>
      <c r="B832" s="49">
        <v>642012</v>
      </c>
      <c r="C832" s="56" t="s">
        <v>173</v>
      </c>
      <c r="D832" s="88"/>
      <c r="E832" s="88"/>
      <c r="F832" s="88"/>
      <c r="G832" s="202">
        <v>0</v>
      </c>
    </row>
    <row r="833" spans="1:7" ht="12.75" hidden="1" outlineLevel="1">
      <c r="A833" s="12">
        <v>111</v>
      </c>
      <c r="B833" s="49">
        <v>642015</v>
      </c>
      <c r="C833" s="56" t="s">
        <v>113</v>
      </c>
      <c r="D833" s="88"/>
      <c r="E833" s="88">
        <v>1453</v>
      </c>
      <c r="F833" s="88">
        <v>1994</v>
      </c>
      <c r="G833" s="202">
        <f t="shared" si="12"/>
        <v>137.2333103922918</v>
      </c>
    </row>
    <row r="834" spans="1:7" ht="12.75" hidden="1" outlineLevel="1">
      <c r="A834" s="12">
        <v>111</v>
      </c>
      <c r="B834" s="74">
        <v>642026</v>
      </c>
      <c r="C834" s="75" t="s">
        <v>174</v>
      </c>
      <c r="D834" s="88"/>
      <c r="E834" s="88"/>
      <c r="F834" s="88"/>
      <c r="G834" s="202">
        <v>0</v>
      </c>
    </row>
    <row r="835" spans="1:7" ht="12.75" hidden="1" outlineLevel="1">
      <c r="A835" s="12">
        <v>111</v>
      </c>
      <c r="B835" s="49">
        <v>642014</v>
      </c>
      <c r="C835" s="49" t="s">
        <v>175</v>
      </c>
      <c r="D835" s="88"/>
      <c r="E835" s="88"/>
      <c r="F835" s="88"/>
      <c r="G835" s="202">
        <v>0</v>
      </c>
    </row>
    <row r="836" spans="1:7" ht="12.75" collapsed="1">
      <c r="A836" s="12">
        <v>131</v>
      </c>
      <c r="B836" s="58">
        <v>633</v>
      </c>
      <c r="C836" s="58" t="s">
        <v>24</v>
      </c>
      <c r="D836" s="88"/>
      <c r="E836" s="88">
        <v>24717</v>
      </c>
      <c r="F836" s="88">
        <v>24717</v>
      </c>
      <c r="G836" s="202">
        <f>F836/E836*100</f>
        <v>100</v>
      </c>
    </row>
    <row r="837" spans="1:7" ht="12.75">
      <c r="A837" s="25"/>
      <c r="B837" s="51"/>
      <c r="C837" s="51"/>
      <c r="D837" s="149"/>
      <c r="E837" s="149"/>
      <c r="F837" s="149"/>
      <c r="G837" s="149"/>
    </row>
    <row r="838" spans="1:7" ht="12.75">
      <c r="A838" s="3" t="s">
        <v>0</v>
      </c>
      <c r="B838" s="15"/>
      <c r="C838" s="27" t="s">
        <v>247</v>
      </c>
      <c r="D838" s="5" t="s">
        <v>269</v>
      </c>
      <c r="E838" s="5" t="s">
        <v>273</v>
      </c>
      <c r="F838" s="5" t="s">
        <v>270</v>
      </c>
      <c r="G838" s="5" t="s">
        <v>271</v>
      </c>
    </row>
    <row r="839" spans="1:7" ht="12.75">
      <c r="A839" s="6"/>
      <c r="B839" s="16"/>
      <c r="C839" s="28"/>
      <c r="D839" s="8">
        <v>2016</v>
      </c>
      <c r="E839" s="8" t="s">
        <v>274</v>
      </c>
      <c r="F839" s="8" t="s">
        <v>288</v>
      </c>
      <c r="G839" s="8" t="s">
        <v>272</v>
      </c>
    </row>
    <row r="840" spans="1:7" ht="12.75">
      <c r="A840" s="12"/>
      <c r="B840" s="10">
        <v>600</v>
      </c>
      <c r="C840" s="10" t="s">
        <v>248</v>
      </c>
      <c r="D840" s="88">
        <f>D771</f>
        <v>493941</v>
      </c>
      <c r="E840" s="88">
        <f>E771</f>
        <v>671658</v>
      </c>
      <c r="F840" s="88">
        <f>F771</f>
        <v>241717</v>
      </c>
      <c r="G840" s="188">
        <f>G771</f>
        <v>35.98810704257226</v>
      </c>
    </row>
    <row r="841" spans="1:7" ht="12.75">
      <c r="A841" s="12"/>
      <c r="B841" s="10">
        <v>600</v>
      </c>
      <c r="C841" s="10" t="s">
        <v>249</v>
      </c>
      <c r="D841" s="88">
        <f>D691</f>
        <v>626045</v>
      </c>
      <c r="E841" s="88">
        <f>E691</f>
        <v>730804</v>
      </c>
      <c r="F841" s="88">
        <f>F691</f>
        <v>256878</v>
      </c>
      <c r="G841" s="188">
        <f>G691</f>
        <v>35.15005391322434</v>
      </c>
    </row>
    <row r="842" spans="1:7" ht="12.75">
      <c r="A842" s="13"/>
      <c r="B842" s="31"/>
      <c r="C842" s="14" t="s">
        <v>132</v>
      </c>
      <c r="D842" s="147">
        <f>SUM(D840:D841)</f>
        <v>1119986</v>
      </c>
      <c r="E842" s="147"/>
      <c r="F842" s="147">
        <f>SUM(F840:F841)</f>
        <v>498595</v>
      </c>
      <c r="G842" s="147">
        <f>SUM(G840:G841)</f>
        <v>71.1381609557966</v>
      </c>
    </row>
    <row r="843" spans="1:7" ht="12.75">
      <c r="A843" s="41"/>
      <c r="B843" s="61"/>
      <c r="C843" s="42"/>
      <c r="D843" s="149"/>
      <c r="E843" s="149"/>
      <c r="F843" s="149"/>
      <c r="G843" s="149"/>
    </row>
    <row r="844" spans="1:7" ht="12.75">
      <c r="A844" s="41"/>
      <c r="B844" s="42"/>
      <c r="C844" s="23"/>
      <c r="D844" s="157">
        <v>2016</v>
      </c>
      <c r="E844" s="157" t="s">
        <v>281</v>
      </c>
      <c r="F844" s="157">
        <v>2017</v>
      </c>
      <c r="G844" s="157">
        <v>2018</v>
      </c>
    </row>
    <row r="845" spans="1:7" ht="12.75">
      <c r="A845" s="41"/>
      <c r="B845" s="42"/>
      <c r="C845" s="76" t="s">
        <v>178</v>
      </c>
      <c r="D845" s="90">
        <f>D674</f>
        <v>1539218</v>
      </c>
      <c r="E845" s="90">
        <f>E674</f>
        <v>1576294</v>
      </c>
      <c r="F845" s="90">
        <f>F674</f>
        <v>604751</v>
      </c>
      <c r="G845" s="90">
        <f>G674</f>
        <v>38.36536838939944</v>
      </c>
    </row>
    <row r="846" spans="1:7" ht="12.75">
      <c r="A846" s="41"/>
      <c r="B846" s="61"/>
      <c r="C846" s="34" t="s">
        <v>179</v>
      </c>
      <c r="D846" s="102"/>
      <c r="E846" s="102"/>
      <c r="F846" s="102"/>
      <c r="G846" s="102"/>
    </row>
    <row r="847" spans="1:7" ht="12.75">
      <c r="A847" s="41"/>
      <c r="B847" s="61"/>
      <c r="C847" s="38" t="s">
        <v>180</v>
      </c>
      <c r="D847" s="138">
        <f>SUM(D845:D846)</f>
        <v>1539218</v>
      </c>
      <c r="E847" s="138">
        <f>SUM(E845:E846)</f>
        <v>1576294</v>
      </c>
      <c r="F847" s="138">
        <f>SUM(F845:F846)</f>
        <v>604751</v>
      </c>
      <c r="G847" s="138">
        <f>SUM(G845:G846)</f>
        <v>38.36536838939944</v>
      </c>
    </row>
    <row r="848" spans="1:7" ht="12.75">
      <c r="A848" s="41"/>
      <c r="B848" s="61"/>
      <c r="C848" s="34" t="s">
        <v>250</v>
      </c>
      <c r="D848" s="89">
        <f>D691+D771</f>
        <v>1119986</v>
      </c>
      <c r="E848" s="89">
        <f>E691+E771</f>
        <v>1402462</v>
      </c>
      <c r="F848" s="89">
        <f>F842</f>
        <v>498595</v>
      </c>
      <c r="G848" s="89">
        <f>G691+G771</f>
        <v>71.1381609557966</v>
      </c>
    </row>
    <row r="849" spans="1:7" ht="12.75">
      <c r="A849" s="41"/>
      <c r="B849" s="61"/>
      <c r="C849" s="34" t="s">
        <v>181</v>
      </c>
      <c r="D849" s="102"/>
      <c r="E849" s="102"/>
      <c r="F849" s="102"/>
      <c r="G849" s="102">
        <v>0</v>
      </c>
    </row>
    <row r="850" spans="1:7" ht="12.75">
      <c r="A850" s="41"/>
      <c r="B850" s="61"/>
      <c r="C850" s="67" t="s">
        <v>182</v>
      </c>
      <c r="D850" s="150">
        <f>SUM(D848:D849)</f>
        <v>1119986</v>
      </c>
      <c r="E850" s="150">
        <f>SUM(E848:E849)</f>
        <v>1402462</v>
      </c>
      <c r="F850" s="150">
        <f>SUM(F848:F849)</f>
        <v>498595</v>
      </c>
      <c r="G850" s="150">
        <f>SUM(G848:G849)</f>
        <v>71.1381609557966</v>
      </c>
    </row>
    <row r="851" spans="1:7" ht="12.75">
      <c r="A851" s="41"/>
      <c r="B851" s="61"/>
      <c r="C851" s="67" t="s">
        <v>183</v>
      </c>
      <c r="D851" s="105">
        <f>D847+D850</f>
        <v>2659204</v>
      </c>
      <c r="E851" s="105">
        <f>E847+E850</f>
        <v>2978756</v>
      </c>
      <c r="F851" s="105">
        <f>F847+F850</f>
        <v>1103346</v>
      </c>
      <c r="G851" s="105">
        <f>G847+G850</f>
        <v>109.50352934519603</v>
      </c>
    </row>
    <row r="852" spans="1:3" ht="12.75">
      <c r="A852" s="41"/>
      <c r="B852" s="61"/>
      <c r="C852" s="61"/>
    </row>
    <row r="853" spans="1:3" ht="12.75">
      <c r="A853" s="47"/>
      <c r="B853" s="164" t="s">
        <v>287</v>
      </c>
      <c r="C853" s="42"/>
    </row>
    <row r="854" spans="1:3" ht="12.75">
      <c r="A854" s="47"/>
      <c r="B854" s="164" t="s">
        <v>289</v>
      </c>
      <c r="C854" s="42"/>
    </row>
    <row r="855" spans="1:3" ht="12.75">
      <c r="A855" s="41"/>
      <c r="B855" s="61"/>
      <c r="C855" s="42"/>
    </row>
    <row r="856" spans="1:3" ht="12.75">
      <c r="A856" s="41"/>
      <c r="B856" s="61"/>
      <c r="C856" s="42"/>
    </row>
    <row r="857" spans="1:3" ht="12.75">
      <c r="A857" s="41"/>
      <c r="B857" s="61"/>
      <c r="C857" s="42"/>
    </row>
    <row r="858" spans="1:3" ht="12.75">
      <c r="A858" s="41"/>
      <c r="B858" s="61"/>
      <c r="C858" s="42"/>
    </row>
    <row r="859" spans="1:3" ht="12.75">
      <c r="A859" s="41"/>
      <c r="B859" s="61"/>
      <c r="C859" s="42"/>
    </row>
    <row r="860" spans="1:3" ht="12.75">
      <c r="A860" s="41"/>
      <c r="B860" s="61"/>
      <c r="C860" s="42"/>
    </row>
    <row r="861" spans="1:3" ht="12.75">
      <c r="A861" s="41"/>
      <c r="B861" s="61"/>
      <c r="C861" s="42"/>
    </row>
    <row r="862" spans="1:3" ht="12.75">
      <c r="A862" s="41"/>
      <c r="B862" s="61"/>
      <c r="C862" s="42"/>
    </row>
    <row r="863" spans="1:3" ht="12.75">
      <c r="A863" s="41"/>
      <c r="B863" s="61"/>
      <c r="C863" s="42"/>
    </row>
    <row r="864" spans="1:3" ht="12.75">
      <c r="A864" s="41"/>
      <c r="B864" s="61"/>
      <c r="C864" s="42"/>
    </row>
    <row r="865" spans="1:3" ht="12.75">
      <c r="A865" s="41"/>
      <c r="B865" s="61"/>
      <c r="C865" s="42"/>
    </row>
    <row r="866" spans="1:3" ht="12.75">
      <c r="A866" s="41"/>
      <c r="B866" s="61"/>
      <c r="C866" s="42"/>
    </row>
    <row r="867" spans="1:3" ht="12.75">
      <c r="A867" s="41"/>
      <c r="B867" s="61"/>
      <c r="C867" s="42"/>
    </row>
    <row r="868" spans="1:3" ht="12.75">
      <c r="A868" s="41"/>
      <c r="B868" s="61"/>
      <c r="C868" s="42"/>
    </row>
    <row r="869" spans="1:3" ht="409.5">
      <c r="A869" s="41"/>
      <c r="B869" s="61"/>
      <c r="C869" s="42"/>
    </row>
    <row r="870" spans="1:3" ht="409.5">
      <c r="A870" s="41"/>
      <c r="B870" s="61"/>
      <c r="C870" s="42"/>
    </row>
    <row r="871" spans="1:3" ht="409.5">
      <c r="A871" s="41"/>
      <c r="B871" s="61"/>
      <c r="C871" s="42"/>
    </row>
    <row r="872" spans="1:3" ht="409.5">
      <c r="A872" s="41"/>
      <c r="B872" s="61"/>
      <c r="C872" s="42"/>
    </row>
    <row r="873" spans="1:3" ht="12.75">
      <c r="A873" s="41"/>
      <c r="B873" s="61"/>
      <c r="C873" s="42"/>
    </row>
    <row r="874" spans="1:3" ht="12.75">
      <c r="A874" s="41"/>
      <c r="B874" s="61"/>
      <c r="C874" s="42"/>
    </row>
    <row r="875" spans="1:3" ht="12.75">
      <c r="A875" s="41"/>
      <c r="B875" s="61"/>
      <c r="C875" s="42"/>
    </row>
    <row r="876" spans="1:3" ht="12.75">
      <c r="A876" s="41"/>
      <c r="B876" s="61"/>
      <c r="C876" s="42"/>
    </row>
    <row r="877" spans="1:3" ht="12.75">
      <c r="A877" s="41"/>
      <c r="B877" s="61"/>
      <c r="C877" s="42"/>
    </row>
    <row r="878" spans="1:3" ht="12.75">
      <c r="A878" s="41"/>
      <c r="B878" s="61"/>
      <c r="C878" s="42"/>
    </row>
    <row r="879" spans="1:3" ht="12.75">
      <c r="A879" s="41"/>
      <c r="B879" s="61"/>
      <c r="C879" s="42"/>
    </row>
    <row r="880" spans="1:3" ht="12.75">
      <c r="A880" s="41"/>
      <c r="B880" s="61"/>
      <c r="C880" s="42"/>
    </row>
    <row r="881" spans="1:3" ht="12.75">
      <c r="A881" s="41"/>
      <c r="B881" s="61"/>
      <c r="C881" s="42"/>
    </row>
    <row r="882" spans="1:3" ht="12.75">
      <c r="A882" s="41"/>
      <c r="B882" s="61"/>
      <c r="C882" s="42"/>
    </row>
    <row r="883" spans="1:3" ht="12.75">
      <c r="A883" s="41"/>
      <c r="B883" s="61"/>
      <c r="C883" s="42"/>
    </row>
    <row r="884" spans="1:3" ht="12.75">
      <c r="A884" s="41"/>
      <c r="B884" s="61"/>
      <c r="C884" s="42"/>
    </row>
    <row r="885" spans="1:3" ht="12.75">
      <c r="A885" s="41"/>
      <c r="B885" s="61"/>
      <c r="C885" s="42"/>
    </row>
    <row r="886" spans="1:3" ht="12.75">
      <c r="A886" s="41"/>
      <c r="B886" s="61"/>
      <c r="C886" s="42"/>
    </row>
    <row r="887" spans="1:3" ht="12.75">
      <c r="A887" s="41"/>
      <c r="B887" s="61"/>
      <c r="C887" s="42"/>
    </row>
    <row r="888" spans="1:3" ht="12.75">
      <c r="A888" s="41"/>
      <c r="B888" s="61"/>
      <c r="C888" s="42"/>
    </row>
    <row r="889" spans="1:3" ht="12.75">
      <c r="A889" s="41"/>
      <c r="B889" s="42"/>
      <c r="C889" s="42"/>
    </row>
    <row r="890" spans="1:3" ht="12.75">
      <c r="A890" s="41"/>
      <c r="B890" s="42"/>
      <c r="C890" s="42"/>
    </row>
    <row r="891" spans="1:3" ht="12.75">
      <c r="A891" s="41"/>
      <c r="B891" s="61"/>
      <c r="C891" s="63"/>
    </row>
    <row r="892" spans="1:3" ht="12.75">
      <c r="A892" s="41"/>
      <c r="B892" s="42"/>
      <c r="C892" s="63"/>
    </row>
    <row r="893" spans="1:3" ht="12.75">
      <c r="A893" s="41"/>
      <c r="B893" s="42"/>
      <c r="C893" s="61"/>
    </row>
    <row r="894" spans="1:3" ht="12.75">
      <c r="A894" s="41"/>
      <c r="B894" s="61"/>
      <c r="C894" s="61"/>
    </row>
    <row r="895" spans="1:3" ht="12.75">
      <c r="A895" s="41"/>
      <c r="B895" s="61"/>
      <c r="C895" s="42"/>
    </row>
    <row r="896" spans="1:3" ht="12.75">
      <c r="A896" s="41"/>
      <c r="B896" s="61"/>
      <c r="C896" s="61"/>
    </row>
    <row r="897" spans="1:3" ht="12.75">
      <c r="A897" s="41"/>
      <c r="B897" s="61"/>
      <c r="C897" s="61"/>
    </row>
    <row r="898" spans="1:3" ht="12.75">
      <c r="A898" s="41"/>
      <c r="B898" s="61"/>
      <c r="C898" s="77"/>
    </row>
    <row r="899" spans="1:3" ht="12.75">
      <c r="A899" s="41"/>
      <c r="B899" s="61"/>
      <c r="C899" s="77"/>
    </row>
    <row r="900" spans="1:3" ht="12.75">
      <c r="A900" s="41"/>
      <c r="B900" s="61"/>
      <c r="C900" s="61"/>
    </row>
    <row r="901" spans="1:3" ht="12.75">
      <c r="A901" s="47"/>
      <c r="B901" s="41"/>
      <c r="C901" s="42"/>
    </row>
    <row r="902" spans="1:3" ht="12.75">
      <c r="A902" s="47"/>
      <c r="B902" s="41"/>
      <c r="C902" s="42"/>
    </row>
    <row r="904" spans="1:3" ht="12.75">
      <c r="A904" s="41"/>
      <c r="B904" s="42"/>
      <c r="C904" s="42"/>
    </row>
    <row r="905" spans="1:3" ht="12.75">
      <c r="A905" s="41"/>
      <c r="B905" s="61"/>
      <c r="C905" s="61"/>
    </row>
    <row r="906" spans="1:3" ht="12.75">
      <c r="A906" s="41"/>
      <c r="B906" s="42"/>
      <c r="C906" s="42"/>
    </row>
    <row r="907" spans="1:3" ht="409.5">
      <c r="A907" s="41"/>
      <c r="B907" s="42"/>
      <c r="C907" s="42"/>
    </row>
    <row r="908" spans="1:3" ht="12.75">
      <c r="A908" s="41"/>
      <c r="B908" s="61"/>
      <c r="C908" s="61"/>
    </row>
    <row r="909" spans="1:3" ht="12.75">
      <c r="A909" s="41"/>
      <c r="B909" s="61"/>
      <c r="C909" s="61"/>
    </row>
    <row r="910" spans="1:3" ht="12.75">
      <c r="A910" s="41"/>
      <c r="B910" s="61"/>
      <c r="C910" s="61"/>
    </row>
    <row r="911" spans="1:3" ht="12.75">
      <c r="A911" s="41"/>
      <c r="B911" s="61"/>
      <c r="C911" s="61"/>
    </row>
    <row r="912" spans="1:3" ht="12.75">
      <c r="A912" s="41"/>
      <c r="B912" s="61"/>
      <c r="C912" s="61"/>
    </row>
    <row r="913" spans="1:3" ht="12.75">
      <c r="A913" s="41"/>
      <c r="B913" s="61"/>
      <c r="C913" s="61"/>
    </row>
    <row r="914" spans="1:3" ht="12.75">
      <c r="A914" s="41"/>
      <c r="B914" s="61"/>
      <c r="C914" s="61"/>
    </row>
    <row r="915" spans="1:3" ht="12.75">
      <c r="A915" s="41"/>
      <c r="B915" s="41"/>
      <c r="C915" s="42"/>
    </row>
    <row r="916" spans="1:3" ht="12.75">
      <c r="A916" s="41"/>
      <c r="B916" s="41"/>
      <c r="C916" s="42"/>
    </row>
    <row r="917" spans="1:3" ht="12.75">
      <c r="A917" s="41"/>
      <c r="B917" s="41"/>
      <c r="C917" s="41"/>
    </row>
    <row r="918" spans="1:3" ht="12.75">
      <c r="A918" s="63"/>
      <c r="B918" s="42"/>
      <c r="C918" s="42"/>
    </row>
    <row r="919" spans="1:3" ht="12.75">
      <c r="A919" s="63"/>
      <c r="B919" s="42"/>
      <c r="C919" s="42"/>
    </row>
    <row r="920" spans="1:3" ht="12.75">
      <c r="A920" s="64"/>
      <c r="B920" s="61"/>
      <c r="C920" s="61"/>
    </row>
    <row r="921" spans="1:3" ht="12.75">
      <c r="A921" s="64"/>
      <c r="B921" s="61"/>
      <c r="C921" s="61"/>
    </row>
    <row r="922" spans="1:3" ht="12.75">
      <c r="A922" s="64"/>
      <c r="B922" s="61"/>
      <c r="C922" s="61"/>
    </row>
    <row r="923" spans="1:3" ht="12.75">
      <c r="A923" s="64"/>
      <c r="B923" s="61"/>
      <c r="C923" s="61"/>
    </row>
    <row r="924" spans="1:3" ht="12.75">
      <c r="A924" s="64"/>
      <c r="B924" s="61"/>
      <c r="C924" s="61"/>
    </row>
    <row r="925" spans="1:3" ht="12.75">
      <c r="A925" s="41"/>
      <c r="B925" s="42"/>
      <c r="C925" s="42"/>
    </row>
    <row r="926" spans="1:3" ht="12.75">
      <c r="A926" s="63"/>
      <c r="B926" s="63"/>
      <c r="C926" s="77"/>
    </row>
    <row r="927" spans="1:3" ht="12.75">
      <c r="A927" s="41"/>
      <c r="B927" s="41"/>
      <c r="C927" s="41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acer</cp:lastModifiedBy>
  <cp:lastPrinted>2016-08-24T08:30:26Z</cp:lastPrinted>
  <dcterms:created xsi:type="dcterms:W3CDTF">2009-09-14T12:08:02Z</dcterms:created>
  <dcterms:modified xsi:type="dcterms:W3CDTF">2016-09-12T16:38:20Z</dcterms:modified>
  <cp:category/>
  <cp:version/>
  <cp:contentType/>
  <cp:contentStatus/>
</cp:coreProperties>
</file>